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ユーザー\Desktop\coaxial\"/>
    </mc:Choice>
  </mc:AlternateContent>
  <xr:revisionPtr revIDLastSave="0" documentId="13_ncr:1_{2B028BD8-5585-4BC3-8F42-BB8754409698}" xr6:coauthVersionLast="47" xr6:coauthVersionMax="47" xr10:uidLastSave="{00000000-0000-0000-0000-000000000000}"/>
  <bookViews>
    <workbookView xWindow="1830" yWindow="1410" windowWidth="23745" windowHeight="13365" tabRatio="810" firstSheet="8" activeTab="10" xr2:uid="{398C8337-6783-4EB5-8B4F-21DDFE8ECBBD}"/>
  </bookViews>
  <sheets>
    <sheet name="ELEMENT-0804" sheetId="2" r:id="rId1"/>
    <sheet name="5D-2V計算結果" sheetId="3" r:id="rId2"/>
    <sheet name="同軸ケーブルのデータ" sheetId="5" r:id="rId3"/>
    <sheet name="5D-2V" sheetId="6" r:id="rId4"/>
    <sheet name="more要素数" sheetId="7" r:id="rId5"/>
    <sheet name="銅パイプ" sheetId="8" r:id="rId6"/>
    <sheet name="アルミ角パイプ" sheetId="9" r:id="rId7"/>
    <sheet name="35Ωfeederの計算" sheetId="10" r:id="rId8"/>
    <sheet name="矩形フィーダー(正方形)" sheetId="11" r:id="rId9"/>
    <sheet name="計算結果矩形(正方形)" sheetId="12" r:id="rId10"/>
    <sheet name="計算結果矩形(長方形)" sheetId="13" r:id="rId11"/>
    <sheet name="quarter-domain-element" sheetId="14" r:id="rId12"/>
    <sheet name="quarter-domain-result" sheetId="15" r:id="rId13"/>
  </sheets>
  <externalReferences>
    <externalReference r:id="rId14"/>
    <externalReference r:id="rId1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7" i="15" l="1"/>
  <c r="J57" i="15"/>
  <c r="K57" i="15"/>
  <c r="F66" i="15"/>
  <c r="H49" i="15"/>
  <c r="H50" i="15"/>
  <c r="H51" i="15"/>
  <c r="H52" i="15"/>
  <c r="H53" i="15"/>
  <c r="H54" i="15"/>
  <c r="H55" i="15"/>
  <c r="H56" i="15"/>
  <c r="H48" i="15"/>
  <c r="G50" i="15"/>
  <c r="G51" i="15"/>
  <c r="G52" i="15"/>
  <c r="G53" i="15"/>
  <c r="G54" i="15"/>
  <c r="G55" i="15"/>
  <c r="G56" i="15"/>
  <c r="G49" i="15"/>
  <c r="G48" i="15"/>
  <c r="G67" i="15"/>
  <c r="G68" i="15"/>
  <c r="G69" i="15"/>
  <c r="G70" i="15"/>
  <c r="G71" i="15"/>
  <c r="G72" i="15"/>
  <c r="G73" i="15"/>
  <c r="G74" i="15"/>
  <c r="G75" i="15"/>
  <c r="G76" i="15"/>
  <c r="G77" i="15"/>
  <c r="G78" i="15"/>
  <c r="G79" i="15"/>
  <c r="G80" i="15"/>
  <c r="G81" i="15"/>
  <c r="G82" i="15"/>
  <c r="G83" i="15"/>
  <c r="G84" i="15"/>
  <c r="G85" i="15"/>
  <c r="G66" i="15"/>
  <c r="F67" i="15"/>
  <c r="F68" i="15"/>
  <c r="F69" i="15"/>
  <c r="F70" i="15"/>
  <c r="F71" i="15"/>
  <c r="F72" i="15"/>
  <c r="F73" i="15"/>
  <c r="F74" i="15"/>
  <c r="F75" i="15"/>
  <c r="F76" i="15"/>
  <c r="F77" i="15"/>
  <c r="F78" i="15"/>
  <c r="F79" i="15"/>
  <c r="F80" i="15"/>
  <c r="F81" i="15"/>
  <c r="F82" i="15"/>
  <c r="F83" i="15"/>
  <c r="F84" i="15"/>
  <c r="F85" i="15"/>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16" i="13"/>
  <c r="G117" i="13"/>
  <c r="G148" i="13"/>
  <c r="G147" i="13"/>
  <c r="G146" i="13"/>
  <c r="G145" i="13"/>
  <c r="G144" i="13"/>
  <c r="G143" i="13"/>
  <c r="G142" i="13"/>
  <c r="G141" i="13"/>
  <c r="G140" i="13"/>
  <c r="G139" i="13"/>
  <c r="G138" i="13"/>
  <c r="G137" i="13"/>
  <c r="G136" i="13"/>
  <c r="G135" i="13"/>
  <c r="G134" i="13"/>
  <c r="G133" i="13"/>
  <c r="G132" i="13"/>
  <c r="G131" i="13"/>
  <c r="G130" i="13"/>
  <c r="G129" i="13"/>
  <c r="G128" i="13"/>
  <c r="G127" i="13"/>
  <c r="G126" i="13"/>
  <c r="G125" i="13"/>
  <c r="G124" i="13"/>
  <c r="G123" i="13"/>
  <c r="G122" i="13"/>
  <c r="G121" i="13"/>
  <c r="G120" i="13"/>
  <c r="G119" i="13"/>
  <c r="G118" i="13"/>
  <c r="G116" i="13"/>
  <c r="F149" i="13"/>
  <c r="H149" i="12"/>
  <c r="H152" i="12"/>
  <c r="G142" i="12"/>
  <c r="G143" i="12"/>
  <c r="G144" i="12"/>
  <c r="G145" i="12"/>
  <c r="G146" i="12"/>
  <c r="G147" i="12"/>
  <c r="G148" i="12"/>
  <c r="G141" i="12"/>
  <c r="G127" i="12"/>
  <c r="G128" i="12"/>
  <c r="G129" i="12"/>
  <c r="G130" i="12"/>
  <c r="G131" i="12"/>
  <c r="G132" i="12"/>
  <c r="G133" i="12"/>
  <c r="G134" i="12"/>
  <c r="G135" i="12"/>
  <c r="G136" i="12"/>
  <c r="G137" i="12"/>
  <c r="G138" i="12"/>
  <c r="G139" i="12"/>
  <c r="G140" i="12"/>
  <c r="G126" i="12"/>
  <c r="G125"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16" i="12"/>
  <c r="G117" i="12"/>
  <c r="G118" i="12"/>
  <c r="G119" i="12"/>
  <c r="G120" i="12"/>
  <c r="G121" i="12"/>
  <c r="G122" i="12"/>
  <c r="G123" i="12"/>
  <c r="G124" i="12"/>
  <c r="G116" i="12"/>
  <c r="P18" i="10"/>
  <c r="M18" i="10"/>
  <c r="J18" i="10"/>
  <c r="P19" i="10"/>
  <c r="J16" i="10"/>
  <c r="J17" i="10"/>
  <c r="J19" i="10"/>
  <c r="P14" i="10"/>
  <c r="P15" i="10"/>
  <c r="P16" i="10"/>
  <c r="P17" i="10"/>
  <c r="P13" i="10"/>
  <c r="P12" i="10"/>
  <c r="J13" i="10"/>
  <c r="J14" i="10"/>
  <c r="J15" i="10"/>
  <c r="J12" i="10"/>
  <c r="M19" i="10"/>
  <c r="M17" i="10"/>
  <c r="M16" i="10"/>
  <c r="M15" i="10"/>
  <c r="M14" i="10"/>
  <c r="M13" i="10"/>
  <c r="M12" i="10"/>
  <c r="P4" i="10"/>
  <c r="P5" i="10"/>
  <c r="P6" i="10"/>
  <c r="P7" i="10"/>
  <c r="P8" i="10"/>
  <c r="P9" i="10"/>
  <c r="P10" i="10"/>
  <c r="P11" i="10"/>
  <c r="P3" i="10"/>
  <c r="J9" i="10"/>
  <c r="J10" i="10"/>
  <c r="J11" i="10"/>
  <c r="M8" i="10"/>
  <c r="M9" i="10"/>
  <c r="M10" i="10"/>
  <c r="M11" i="10"/>
  <c r="J8" i="10"/>
  <c r="M3" i="10"/>
  <c r="M4" i="10"/>
  <c r="M5" i="10"/>
  <c r="M6" i="10"/>
  <c r="M7" i="10"/>
  <c r="J3" i="10"/>
  <c r="J4" i="10"/>
  <c r="J5" i="10"/>
  <c r="J6" i="10"/>
  <c r="J7" i="10"/>
  <c r="F5" i="10"/>
  <c r="F6" i="10" s="1"/>
  <c r="I6" i="7"/>
  <c r="I7" i="7"/>
  <c r="I8" i="7"/>
  <c r="I9" i="7"/>
  <c r="I10" i="7"/>
  <c r="I5" i="7"/>
  <c r="H10" i="7"/>
  <c r="F10" i="7"/>
  <c r="E10" i="7"/>
  <c r="D10" i="7"/>
  <c r="F6" i="7"/>
  <c r="F7" i="7"/>
  <c r="F8" i="7"/>
  <c r="F9" i="7"/>
  <c r="F5" i="7"/>
  <c r="E9" i="7"/>
  <c r="H6" i="7"/>
  <c r="H7" i="7"/>
  <c r="H8" i="7"/>
  <c r="H9" i="7"/>
  <c r="H5" i="7"/>
  <c r="F43" i="3"/>
  <c r="F44" i="3"/>
  <c r="F45" i="3"/>
  <c r="F46" i="3"/>
  <c r="F47" i="3"/>
  <c r="F48" i="3"/>
  <c r="F49" i="3"/>
  <c r="F50" i="3"/>
  <c r="F51" i="3"/>
  <c r="F52" i="3"/>
  <c r="F53" i="3"/>
  <c r="F54" i="3"/>
  <c r="F55" i="3"/>
  <c r="F56" i="3"/>
  <c r="F57" i="3"/>
  <c r="F58" i="3"/>
  <c r="F59" i="3"/>
  <c r="F60" i="3"/>
  <c r="F61" i="3"/>
  <c r="F62" i="3"/>
  <c r="F63" i="3"/>
  <c r="F42" i="3"/>
  <c r="E42" i="3"/>
  <c r="L20" i="5"/>
  <c r="N19" i="10" l="1"/>
  <c r="N18" i="10"/>
  <c r="N6" i="10"/>
  <c r="N17" i="10"/>
  <c r="N3" i="10"/>
  <c r="N12" i="10"/>
  <c r="N15" i="10"/>
  <c r="N4" i="10"/>
  <c r="N14" i="10"/>
  <c r="N13" i="10"/>
  <c r="N16" i="10"/>
  <c r="N7" i="10"/>
  <c r="N5" i="10"/>
  <c r="N9" i="10"/>
  <c r="N8" i="10"/>
  <c r="N10" i="10"/>
  <c r="N11" i="10"/>
</calcChain>
</file>

<file path=xl/sharedStrings.xml><?xml version="1.0" encoding="utf-8"?>
<sst xmlns="http://schemas.openxmlformats.org/spreadsheetml/2006/main" count="546" uniqueCount="440">
  <si>
    <t>Exact</t>
    <phoneticPr fontId="1"/>
  </si>
  <si>
    <t>名称</t>
  </si>
  <si>
    <t>中心導体径</t>
  </si>
  <si>
    <t>(MM)</t>
  </si>
  <si>
    <t>絶縁体外径</t>
  </si>
  <si>
    <t>仕上外径</t>
  </si>
  <si>
    <t>特性インピーダンス</t>
  </si>
  <si>
    <t>(Ω)</t>
  </si>
  <si>
    <t>波長短縮率10MHZ</t>
  </si>
  <si>
    <t>(%)</t>
  </si>
  <si>
    <t>減衰量(DB/KM)</t>
  </si>
  <si>
    <t>1MHZ</t>
  </si>
  <si>
    <t>10MHZ</t>
  </si>
  <si>
    <t>30MHZ</t>
  </si>
  <si>
    <t>200MHZ</t>
  </si>
  <si>
    <t>1.5C-2V</t>
  </si>
  <si>
    <t>1/0.26</t>
  </si>
  <si>
    <t>2.5C-2V</t>
  </si>
  <si>
    <t>1/0.4</t>
  </si>
  <si>
    <t>3C-2V</t>
  </si>
  <si>
    <t>1/0.5</t>
  </si>
  <si>
    <t>3C-2W</t>
  </si>
  <si>
    <t>5C-2V</t>
  </si>
  <si>
    <t>1/0.8</t>
  </si>
  <si>
    <t>5C-2W</t>
  </si>
  <si>
    <t>1.5D-2V</t>
  </si>
  <si>
    <t>1/0.54</t>
  </si>
  <si>
    <t>2.5D-2V</t>
  </si>
  <si>
    <t>3D-2V</t>
  </si>
  <si>
    <t>7/0.32</t>
  </si>
  <si>
    <t>3D-2W</t>
  </si>
  <si>
    <t>5D-2V</t>
  </si>
  <si>
    <t>5D-2W</t>
  </si>
  <si>
    <t>300MHZ</t>
  </si>
  <si>
    <t>RG-59U</t>
  </si>
  <si>
    <t>1/0.643</t>
  </si>
  <si>
    <t>RG-174/U</t>
  </si>
  <si>
    <t>7/0.16</t>
  </si>
  <si>
    <t>–</t>
  </si>
  <si>
    <t>RG-122/U</t>
  </si>
  <si>
    <t>27/0.127</t>
  </si>
  <si>
    <t>RG-55/U</t>
  </si>
  <si>
    <t>1/0.813</t>
  </si>
  <si>
    <t>RG-58/U</t>
  </si>
  <si>
    <t>19/0.18</t>
  </si>
  <si>
    <t>1GHZ</t>
  </si>
  <si>
    <t>5GHZ</t>
  </si>
  <si>
    <t>10GHZ</t>
  </si>
  <si>
    <t>20GHZ</t>
  </si>
  <si>
    <t>RG-405</t>
  </si>
  <si>
    <t>1/0.51</t>
  </si>
  <si>
    <t>RG-402</t>
  </si>
  <si>
    <t>1/0.91</t>
  </si>
  <si>
    <t>・セミリジットケーブル</t>
  </si>
  <si>
    <t>JIS規格ケーブル、MIL規格ケーブルは、柔軟性を確保して取扱いしやすいように外部導体が編組構造となっています。この為周波数が高くなると遮蔽効果が弱くなり、また伝送損失は増加していきます。セミリジットケーブルは外部導体を金属管にすることにより伝送特性を改善した同軸ケーブルです。合わせて、絶縁体にテフロンを使用することにより誘電体損失も低減させています。</t>
  </si>
  <si>
    <t>・MIL規格ケーブル</t>
  </si>
  <si>
    <t>軍用ケーブルはRG形ケーブルともいい、RG形ケーブルは軍用MIL規格による同軸ケーブルです。米軍MIL規格および防衛省規格による同軸ケーブルです。</t>
  </si>
  <si>
    <t>JISケーブルよりも相当品に比較して外径が若干小さいので一般にも広く使用されています。</t>
  </si>
  <si>
    <t>C</t>
  </si>
  <si>
    <t>V</t>
  </si>
  <si>
    <t>外部導体の概略内径(mm)</t>
  </si>
  <si>
    <t>特性インピーダンスが</t>
  </si>
  <si>
    <t>C: 75Ω</t>
  </si>
  <si>
    <t>D: 50Ω</t>
  </si>
  <si>
    <t>絶縁体が</t>
  </si>
  <si>
    <t>2: ポリエチレン</t>
  </si>
  <si>
    <t>外部導体が</t>
  </si>
  <si>
    <t>B: アルミ箔付きプラスチックテープと導体編組</t>
  </si>
  <si>
    <t>V: 一重導体編組</t>
  </si>
  <si>
    <t>W: 二重導体編組</t>
  </si>
  <si>
    <t>εr=2.26</t>
    <phoneticPr fontId="1"/>
  </si>
  <si>
    <t>εr=2.??</t>
    <phoneticPr fontId="1"/>
  </si>
  <si>
    <r>
      <t xml:space="preserve">F: </t>
    </r>
    <r>
      <rPr>
        <sz val="9"/>
        <color rgb="FF757575"/>
        <rFont val="ＭＳ ゴシック"/>
        <family val="3"/>
        <charset val="128"/>
      </rPr>
      <t>発泡ポリエチレン</t>
    </r>
    <phoneticPr fontId="1"/>
  </si>
  <si>
    <t>・ポリエチレン：2.3
・テフロン：2.1</t>
    <phoneticPr fontId="1"/>
  </si>
  <si>
    <t>1/1.4</t>
    <phoneticPr fontId="1"/>
  </si>
  <si>
    <t>ELEMENT</t>
  </si>
  <si>
    <t>I</t>
  </si>
  <si>
    <t>J</t>
  </si>
  <si>
    <t>K</t>
  </si>
  <si>
    <t>DP/DN(I)</t>
  </si>
  <si>
    <t>DP/DN(J)</t>
  </si>
  <si>
    <t>DP/DN(K)</t>
  </si>
  <si>
    <t>BOUNDARY-NODE</t>
  </si>
  <si>
    <t>FREE-TERM</t>
  </si>
  <si>
    <t>X</t>
  </si>
  <si>
    <t>Y</t>
  </si>
  <si>
    <t>POTENTIAL</t>
  </si>
  <si>
    <t>INTERIOR-POINT</t>
  </si>
  <si>
    <t>DISTANCE-S</t>
  </si>
  <si>
    <t>DP/DN</t>
  </si>
  <si>
    <t>end</t>
    <phoneticPr fontId="1"/>
  </si>
  <si>
    <t>Exact Sol</t>
    <phoneticPr fontId="1"/>
  </si>
  <si>
    <t>2D-BEM-Parabolic Element 0408</t>
    <phoneticPr fontId="1"/>
  </si>
  <si>
    <t>#of elements in inner</t>
    <phoneticPr fontId="1"/>
  </si>
  <si>
    <t>#of elements in outer</t>
    <phoneticPr fontId="1"/>
  </si>
  <si>
    <t>V(a)</t>
    <phoneticPr fontId="1"/>
  </si>
  <si>
    <t>Error</t>
    <phoneticPr fontId="1"/>
  </si>
  <si>
    <t># of elements</t>
    <phoneticPr fontId="1"/>
  </si>
  <si>
    <t>寸法</t>
  </si>
  <si>
    <t>1.6×0.3×2000</t>
  </si>
  <si>
    <t>8.0×2×5000</t>
  </si>
  <si>
    <t>14×2×5000</t>
  </si>
  <si>
    <t>20×1.5×5000</t>
  </si>
  <si>
    <t>2.0×0.4×2000</t>
  </si>
  <si>
    <t>9.0×1×5000</t>
  </si>
  <si>
    <t>14×3×5000</t>
  </si>
  <si>
    <t>20×1.8×5000</t>
  </si>
  <si>
    <t>2.5×0.4×2000</t>
  </si>
  <si>
    <t>9.0×1.5×5000</t>
  </si>
  <si>
    <t>15×1×5000</t>
  </si>
  <si>
    <t>20×2×5000</t>
  </si>
  <si>
    <t>3.0×0.5×2500</t>
  </si>
  <si>
    <t>9.5×0.6×5000</t>
  </si>
  <si>
    <t>15×1.2×5000</t>
  </si>
  <si>
    <t>20×2.5×5000</t>
  </si>
  <si>
    <t>3.0×0.8×5000</t>
  </si>
  <si>
    <t>9.5×0.8×5000</t>
  </si>
  <si>
    <t>15×1.5×5000</t>
  </si>
  <si>
    <t>20×3×5000</t>
  </si>
  <si>
    <t>3.2×0.5×2500</t>
  </si>
  <si>
    <t>9.5×1×5000</t>
  </si>
  <si>
    <t>15×1.8×5000</t>
  </si>
  <si>
    <t>20×4×5000</t>
  </si>
  <si>
    <t>3.5×0.5×2500</t>
  </si>
  <si>
    <t>9.5×1.2×5000</t>
  </si>
  <si>
    <t>15×2×5000</t>
  </si>
  <si>
    <t>20×5×5000</t>
  </si>
  <si>
    <t>4.0×0.5×4000</t>
  </si>
  <si>
    <t>9.5×1.5×5000</t>
  </si>
  <si>
    <t>15×3×5000</t>
  </si>
  <si>
    <t>22×1×5000</t>
  </si>
  <si>
    <t>4.0×0.8×5000</t>
  </si>
  <si>
    <t>9.5×2×5000</t>
  </si>
  <si>
    <t>15.9×0.8×5000</t>
  </si>
  <si>
    <t>22×1.5×5000</t>
  </si>
  <si>
    <t>4.0×1×5000</t>
  </si>
  <si>
    <t>10×0.5×5000</t>
  </si>
  <si>
    <t>15.9×1×5000</t>
  </si>
  <si>
    <t>22×2×5000</t>
  </si>
  <si>
    <t>4.5×0.5×2500</t>
  </si>
  <si>
    <t>10×0.8×5000</t>
  </si>
  <si>
    <t>15.9×1.2×5000</t>
  </si>
  <si>
    <t>22×2.5×5000</t>
  </si>
  <si>
    <t>4.8×0.8×5000</t>
  </si>
  <si>
    <t>10×1×5000</t>
  </si>
  <si>
    <t>15.9×1.5×5000</t>
  </si>
  <si>
    <t>22×3×5000</t>
  </si>
  <si>
    <t>5.0×0.5×5000</t>
  </si>
  <si>
    <t>10×1.2×5000</t>
  </si>
  <si>
    <t>15.9×2×5000</t>
  </si>
  <si>
    <t>22×3.5×5000</t>
  </si>
  <si>
    <t>5.0×0.8×5000</t>
  </si>
  <si>
    <t>10×1.5×5000</t>
  </si>
  <si>
    <t>15.9×3×5000</t>
  </si>
  <si>
    <t>22×4×5000</t>
  </si>
  <si>
    <t>5.0×1×5000</t>
  </si>
  <si>
    <t>10×2×5000</t>
  </si>
  <si>
    <t>16×1.5×5000</t>
  </si>
  <si>
    <t>22×5×5000</t>
  </si>
  <si>
    <t>6.0×0.5×5000</t>
  </si>
  <si>
    <t>11×1×5000</t>
  </si>
  <si>
    <t>16×2×5000</t>
  </si>
  <si>
    <t>22.2×0.8×5000</t>
  </si>
  <si>
    <t>6.0×0.8×5000</t>
  </si>
  <si>
    <t>11×1.5×5000</t>
  </si>
  <si>
    <t>16×2.5×5000</t>
  </si>
  <si>
    <t>22.2×1×5000</t>
  </si>
  <si>
    <t>6.0×1×5000</t>
  </si>
  <si>
    <t>11×2×5000</t>
  </si>
  <si>
    <t>16×4×5000</t>
  </si>
  <si>
    <t>22.2×1.2×5000</t>
  </si>
  <si>
    <t>6.0×1.2×5000</t>
  </si>
  <si>
    <t>12×0.8×5000</t>
  </si>
  <si>
    <t>17×2×5000</t>
  </si>
  <si>
    <t>22.2×1.5×5000</t>
  </si>
  <si>
    <t>6.0×1.5×5000</t>
  </si>
  <si>
    <t>12×1×5000</t>
  </si>
  <si>
    <t>18×1×5000</t>
  </si>
  <si>
    <t>24×2×5000</t>
  </si>
  <si>
    <t>6.0×2×5000</t>
  </si>
  <si>
    <t>12×1.2×5000</t>
  </si>
  <si>
    <t>18×1.2×5000</t>
  </si>
  <si>
    <t>25×1×5000</t>
  </si>
  <si>
    <t>6.4×0.8×5000</t>
  </si>
  <si>
    <t>12×1.5×5000</t>
  </si>
  <si>
    <t>18×1.5×5000</t>
  </si>
  <si>
    <t>25×1.2×5000</t>
  </si>
  <si>
    <t>6.4×1×5000</t>
  </si>
  <si>
    <t>12×2×5000</t>
  </si>
  <si>
    <t>18×2×5000</t>
  </si>
  <si>
    <t>25×1.5×5000</t>
  </si>
  <si>
    <t>6.4×1.2×5000</t>
  </si>
  <si>
    <t>12×3×5000</t>
  </si>
  <si>
    <t>18×3×5000</t>
  </si>
  <si>
    <t>25×1.8×5000</t>
  </si>
  <si>
    <t>6.4×1.5×5000</t>
  </si>
  <si>
    <t>12.7×0.8×5000</t>
  </si>
  <si>
    <t>19×0.8×5000</t>
  </si>
  <si>
    <t>25×2×5000</t>
  </si>
  <si>
    <t>6.4×2×5000</t>
  </si>
  <si>
    <t>12.7×1×5000</t>
  </si>
  <si>
    <t>19×1×5000</t>
  </si>
  <si>
    <t>25×2.5×5000</t>
  </si>
  <si>
    <t>7.0×1×5000</t>
  </si>
  <si>
    <t>12.7×1.2×5000</t>
  </si>
  <si>
    <t>19×1.2×5000</t>
  </si>
  <si>
    <t>25×3×5000</t>
  </si>
  <si>
    <t>7.0×1.5×5000</t>
  </si>
  <si>
    <t>12.7×1.5×5000</t>
  </si>
  <si>
    <t>19×1.5×5000</t>
  </si>
  <si>
    <t>25×4×5000</t>
  </si>
  <si>
    <t>8.0×0.5×5000</t>
  </si>
  <si>
    <t>12.7×2×5000</t>
  </si>
  <si>
    <t>19×2×5000</t>
  </si>
  <si>
    <t>25×5×5000</t>
  </si>
  <si>
    <t>8.0×0.8×5000</t>
  </si>
  <si>
    <t>12.7×3×5000</t>
  </si>
  <si>
    <t>19×3×5000</t>
  </si>
  <si>
    <t>25.4×0.8×5000</t>
  </si>
  <si>
    <t>8.0×1×5000</t>
  </si>
  <si>
    <t>14×1×5000</t>
  </si>
  <si>
    <t>19×4×5000</t>
  </si>
  <si>
    <t>25.4×1×5000</t>
  </si>
  <si>
    <t>8.0×1.2×5000</t>
  </si>
  <si>
    <t>14×1.2×5000</t>
  </si>
  <si>
    <t>20×1×5000</t>
  </si>
  <si>
    <t>25.4×1.2×5000</t>
  </si>
  <si>
    <t>8.0×1.5×5000</t>
  </si>
  <si>
    <t>14×1.5×5000</t>
  </si>
  <si>
    <t>20×1.2×5000</t>
  </si>
  <si>
    <t>25.4×1.5×5000</t>
  </si>
  <si>
    <t>25.4×2×5000</t>
  </si>
  <si>
    <t>35×2×5000</t>
  </si>
  <si>
    <t>50×1.5×5000</t>
  </si>
  <si>
    <t>76.2×4×5000</t>
  </si>
  <si>
    <t>25.4×2.5×5000</t>
  </si>
  <si>
    <t>35×2.5×5000</t>
  </si>
  <si>
    <t>50×2×5000</t>
  </si>
  <si>
    <t>76.2×5×5000</t>
  </si>
  <si>
    <t>25.4×3×5000</t>
  </si>
  <si>
    <t>35×3×5000</t>
  </si>
  <si>
    <t>50×3×5000</t>
  </si>
  <si>
    <t>80×3×5000</t>
  </si>
  <si>
    <t>25.4×5×5000</t>
  </si>
  <si>
    <t>35×4×5000</t>
  </si>
  <si>
    <t>50×5×5000</t>
  </si>
  <si>
    <t>80×5×5000</t>
  </si>
  <si>
    <t>27×3×5000</t>
  </si>
  <si>
    <t>35×5×5000</t>
  </si>
  <si>
    <t>50.8×1.2×5000</t>
  </si>
  <si>
    <t>82.5×3×5000</t>
  </si>
  <si>
    <t>28×1×5000</t>
  </si>
  <si>
    <t>38×1×5000</t>
  </si>
  <si>
    <t>50.8×1.5×5000</t>
  </si>
  <si>
    <t>82.5×5×5000</t>
  </si>
  <si>
    <t>28×1.5×5000</t>
  </si>
  <si>
    <t>38×1.2×5000</t>
  </si>
  <si>
    <t>50.8×2×5000</t>
  </si>
  <si>
    <t>88.9×2×5000</t>
  </si>
  <si>
    <t>28×2×5000</t>
  </si>
  <si>
    <t>38×1.5×5000</t>
  </si>
  <si>
    <t>50.8×2.5×5000</t>
  </si>
  <si>
    <t>88.9×3×5000</t>
  </si>
  <si>
    <t>28×3×5000</t>
  </si>
  <si>
    <t>38×2×5000</t>
  </si>
  <si>
    <t>50.8×3×5000</t>
  </si>
  <si>
    <t>88.9×5×5000</t>
  </si>
  <si>
    <t>28.5×1×5000</t>
  </si>
  <si>
    <t>38×2.5×5000</t>
  </si>
  <si>
    <t>50.8×4×5000</t>
  </si>
  <si>
    <t>101.6×2×5000</t>
  </si>
  <si>
    <t>28.5×1.2×5000</t>
  </si>
  <si>
    <t>38×3×5000</t>
  </si>
  <si>
    <t>50.8×5×5000</t>
  </si>
  <si>
    <t>101.6×3×5000</t>
  </si>
  <si>
    <t>28.5×1.5×5000</t>
  </si>
  <si>
    <t>38×4×5000</t>
  </si>
  <si>
    <t>55×2×5000</t>
  </si>
  <si>
    <t>101.6×5×5000</t>
  </si>
  <si>
    <t>28.5×2×5000</t>
  </si>
  <si>
    <t>38×5×5000</t>
  </si>
  <si>
    <t>55×2.5×5000</t>
  </si>
  <si>
    <t>110×5×5000</t>
  </si>
  <si>
    <t>28.5×3×5000</t>
  </si>
  <si>
    <t>40×1.5×5000</t>
  </si>
  <si>
    <t>55×3×5000</t>
  </si>
  <si>
    <t>114.3×3×5000</t>
  </si>
  <si>
    <t>30×1×5000</t>
  </si>
  <si>
    <t>40×2×5000</t>
  </si>
  <si>
    <t>55×5×5000</t>
  </si>
  <si>
    <t>114.3×5×5000</t>
  </si>
  <si>
    <t>30×1.5×5000</t>
  </si>
  <si>
    <t>40×2.5×5000</t>
  </si>
  <si>
    <t>60×1.5×5000</t>
  </si>
  <si>
    <t>120×5×5000</t>
  </si>
  <si>
    <t>30×2×5000</t>
  </si>
  <si>
    <t>40×3×5000</t>
  </si>
  <si>
    <t>60×2×5000</t>
  </si>
  <si>
    <t>127×3×5000</t>
  </si>
  <si>
    <t>30×2.5×5000</t>
  </si>
  <si>
    <t>40×4×5000</t>
  </si>
  <si>
    <t>60×3×5000</t>
  </si>
  <si>
    <t>127×5×5000</t>
  </si>
  <si>
    <t>30×3×5000</t>
  </si>
  <si>
    <t>40×5×5000</t>
  </si>
  <si>
    <t>60×5×5000</t>
  </si>
  <si>
    <t>130×5×5000</t>
  </si>
  <si>
    <t>30×4×5000</t>
  </si>
  <si>
    <t>41.3×1.2×5000</t>
  </si>
  <si>
    <t>63.5×1.5×5000</t>
  </si>
  <si>
    <t>140×5×5000</t>
  </si>
  <si>
    <t>30×5×5000</t>
  </si>
  <si>
    <t>41.3×1.5×5000</t>
  </si>
  <si>
    <t>63.5×2×5000</t>
  </si>
  <si>
    <t>150×5×5000</t>
  </si>
  <si>
    <t>31.8×0.8×5000</t>
  </si>
  <si>
    <t>41.3×2×5000</t>
  </si>
  <si>
    <t>63.5×3×5000</t>
  </si>
  <si>
    <t>31.8×1×5000</t>
  </si>
  <si>
    <t>41.3×3×5000</t>
  </si>
  <si>
    <t>63.5×4×5000</t>
  </si>
  <si>
    <t>31.8×1.2×5000</t>
  </si>
  <si>
    <t>42.7×3×5000</t>
  </si>
  <si>
    <t>63.5×5×5000</t>
  </si>
  <si>
    <t>31.8×1.5×5000</t>
  </si>
  <si>
    <t>44.5×1.2×5000</t>
  </si>
  <si>
    <t>65×3×5000</t>
  </si>
  <si>
    <t>31.8×2×5000</t>
  </si>
  <si>
    <t>44.5×1.5×5000</t>
  </si>
  <si>
    <t>66.68×1.65×5000</t>
  </si>
  <si>
    <t>31.8×2.5×5000</t>
  </si>
  <si>
    <t>44.5×2×5000</t>
  </si>
  <si>
    <t>66.68×2×5000</t>
  </si>
  <si>
    <t>31.8×3×5000</t>
  </si>
  <si>
    <t>44.5×3×5000</t>
  </si>
  <si>
    <t>70×2×5000</t>
  </si>
  <si>
    <t>31.8×4×5000</t>
  </si>
  <si>
    <t>45×2×5000</t>
  </si>
  <si>
    <t>70×3×5000</t>
  </si>
  <si>
    <t>31.8×5×5000</t>
  </si>
  <si>
    <t>45×2.5×5000</t>
  </si>
  <si>
    <t>70×5×5000</t>
  </si>
  <si>
    <t>34×2×5000</t>
  </si>
  <si>
    <t>45×4×5000</t>
  </si>
  <si>
    <t>76.2×1.5×5000</t>
  </si>
  <si>
    <t>34×3×5000</t>
  </si>
  <si>
    <t>45×5×5000</t>
  </si>
  <si>
    <t>76.2×2×5000</t>
  </si>
  <si>
    <t>35×1.5×5000</t>
  </si>
  <si>
    <t>48×3×5000</t>
  </si>
  <si>
    <t>76.2×3×5000</t>
  </si>
  <si>
    <t>サイズ</t>
  </si>
  <si>
    <t> 長さ</t>
  </si>
  <si>
    <t> サイズ</t>
  </si>
  <si>
    <t>長さ </t>
  </si>
  <si>
    <t>ＡｘＢxt</t>
  </si>
  <si>
    <t>AxBxt</t>
  </si>
  <si>
    <t>AxBxt </t>
  </si>
  <si>
    <t>角パイプ </t>
  </si>
  <si>
    <t>平角パイプ </t>
  </si>
  <si>
    <t>平角パイプ</t>
  </si>
  <si>
    <t>10 x 10 x 1</t>
  </si>
  <si>
    <t>10 x 15 x 1.2</t>
  </si>
  <si>
    <t>30 x 100 x 2</t>
  </si>
  <si>
    <t>12 x 12 x 1.2</t>
  </si>
  <si>
    <t>12 x 25 x 1.2</t>
  </si>
  <si>
    <t>30 x 100 x 2.5</t>
  </si>
  <si>
    <t>     </t>
  </si>
  <si>
    <t>15 x 15 x 1.5</t>
  </si>
  <si>
    <t>15 x 20 x 1.5</t>
  </si>
  <si>
    <t>30 x 100 x 2.8</t>
  </si>
  <si>
    <t>19 x 19 x 1.5</t>
  </si>
  <si>
    <t>15 x 25 x 1.5</t>
  </si>
  <si>
    <t>40 x 60 x 2</t>
  </si>
  <si>
    <t>19 x 19 x 2.4</t>
  </si>
  <si>
    <t>15 x 30 x 1.5</t>
  </si>
  <si>
    <t> 40 x 60 x 2.5</t>
  </si>
  <si>
    <t>20 x 20 x 1.5</t>
  </si>
  <si>
    <t>20 x 30 x 1.5</t>
  </si>
  <si>
    <t>40 x 60 x 3</t>
  </si>
  <si>
    <t>20 x 20 x 2</t>
  </si>
  <si>
    <t>20 x 30 x 2</t>
  </si>
  <si>
    <t>40 x 60 x 4</t>
  </si>
  <si>
    <t>25 x 25 x 1.5</t>
  </si>
  <si>
    <t>20 x 30 x 2.5</t>
  </si>
  <si>
    <t>40 x 70 x 3</t>
  </si>
  <si>
    <t>25 x 25 x 2</t>
  </si>
  <si>
    <t>20 x 40 x 2</t>
  </si>
  <si>
    <t>40 x 80 x 2.5</t>
  </si>
  <si>
    <t>25 x 25 x 2.5</t>
  </si>
  <si>
    <t>20 x 40 x 2.5</t>
  </si>
  <si>
    <t>40 x 80 x 3</t>
  </si>
  <si>
    <t>30 x 30 x 1.5</t>
  </si>
  <si>
    <t>25 x 30 x 3</t>
  </si>
  <si>
    <t>50 x 100 x 2.5</t>
  </si>
  <si>
    <t>30 x 30 x 2</t>
  </si>
  <si>
    <t>25 x 40 x 3</t>
  </si>
  <si>
    <t>50 x 100 x 3</t>
  </si>
  <si>
    <t>30 x 30 x 3</t>
  </si>
  <si>
    <t>25 x 50 x 2</t>
  </si>
  <si>
    <t>50 x 150 x 2.5</t>
  </si>
  <si>
    <t>40 x 40 x 2</t>
  </si>
  <si>
    <t>25 x 50 x 3</t>
  </si>
  <si>
    <t>50 x 150 x 3</t>
  </si>
  <si>
    <t>40 x 40 x 2.5</t>
  </si>
  <si>
    <t>25 x 60 x 2</t>
  </si>
  <si>
    <t>60 x 120 x 2.5</t>
  </si>
  <si>
    <t>40 x 40 x 3</t>
  </si>
  <si>
    <t>30 x 40 x 2</t>
  </si>
  <si>
    <t>60 x 120 x 2.8</t>
  </si>
  <si>
    <t>50 x 50 x 2</t>
  </si>
  <si>
    <t>30 x 50 x 2</t>
  </si>
  <si>
    <t>50 x 50 x 2.5</t>
  </si>
  <si>
    <t>30 x 60 x 2 </t>
  </si>
  <si>
    <t>50 x 50 x 3</t>
  </si>
  <si>
    <t>30 x 60 x 2.5</t>
  </si>
  <si>
    <t>60 x 60 x 2</t>
  </si>
  <si>
    <t>30 x 70 x 2</t>
  </si>
  <si>
    <t>80 x 80 x 2.5</t>
  </si>
  <si>
    <t>30 x 70 x 2.5</t>
  </si>
  <si>
    <t>30 x 70 x 3</t>
  </si>
  <si>
    <t>100 x 100 x 2.5</t>
  </si>
  <si>
    <t>100 x 100 x 3</t>
  </si>
  <si>
    <t>Z0in</t>
    <phoneticPr fontId="1"/>
  </si>
  <si>
    <t>Z0out</t>
    <phoneticPr fontId="1"/>
  </si>
  <si>
    <t>Z0feeder</t>
    <phoneticPr fontId="1"/>
  </si>
  <si>
    <t>a</t>
    <phoneticPr fontId="1"/>
  </si>
  <si>
    <t>b</t>
    <phoneticPr fontId="1"/>
  </si>
  <si>
    <t>d</t>
    <phoneticPr fontId="1"/>
  </si>
  <si>
    <t>D</t>
    <phoneticPr fontId="1"/>
  </si>
  <si>
    <t>t</t>
    <phoneticPr fontId="1"/>
  </si>
  <si>
    <t>〇 Z0</t>
    <phoneticPr fontId="1"/>
  </si>
  <si>
    <t>□ Z0</t>
    <phoneticPr fontId="1"/>
  </si>
  <si>
    <t>RADIUS</t>
    <phoneticPr fontId="1"/>
  </si>
  <si>
    <t>Angle[Rad]</t>
    <phoneticPr fontId="1"/>
  </si>
  <si>
    <t>Potential-Full-Domain</t>
    <phoneticPr fontId="1"/>
  </si>
  <si>
    <t>Potential-Without-corner-treatment</t>
    <phoneticPr fontId="1"/>
  </si>
  <si>
    <t>Angle [Radian]</t>
    <phoneticPr fontId="1"/>
  </si>
  <si>
    <t>∂P/∂n-without-corner-treatment</t>
    <phoneticPr fontId="1"/>
  </si>
  <si>
    <t>∂P/∂n-Full Domain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</si>
</sst>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3">
    <font>
      <sz val="11"/>
      <color theme="1"/>
      <name val="游ゴシック"/>
      <family val="2"/>
      <charset val="128"/>
      <scheme val="minor"/>
    </font>
    <font>
      <sz val="6"/>
      <name val="游ゴシック"/>
      <family val="2"/>
      <charset val="128"/>
      <scheme val="minor"/>
    </font>
    <font>
      <b/>
      <sz val="9"/>
      <color rgb="FF636363"/>
      <name val="Arial"/>
      <family val="2"/>
    </font>
    <font>
      <sz val="9"/>
      <color rgb="FF757575"/>
      <name val="Arial"/>
      <family val="2"/>
    </font>
    <font>
      <sz val="11"/>
      <color rgb="FF444444"/>
      <name val="Arial"/>
      <family val="2"/>
    </font>
    <font>
      <sz val="9"/>
      <color rgb="FF757575"/>
      <name val="ＭＳ ゴシック"/>
      <family val="3"/>
      <charset val="128"/>
    </font>
    <font>
      <b/>
      <sz val="11"/>
      <color rgb="FF3B3B3B"/>
      <name val="ＭＳ Ｐゴシック"/>
      <family val="3"/>
      <charset val="128"/>
    </font>
    <font>
      <sz val="9"/>
      <color rgb="FF3B3B3B"/>
      <name val="ＭＳ Ｐゴシック"/>
      <family val="3"/>
      <charset val="128"/>
    </font>
    <font>
      <sz val="11"/>
      <color rgb="FF3B3B3B"/>
      <name val="ＭＳ Ｐゴシック"/>
      <family val="3"/>
      <charset val="128"/>
    </font>
    <font>
      <b/>
      <sz val="10"/>
      <color rgb="FF333333"/>
      <name val="Meiryo"/>
      <family val="3"/>
      <charset val="128"/>
    </font>
    <font>
      <sz val="10"/>
      <color rgb="FF333333"/>
      <name val="Meiryo"/>
      <family val="3"/>
      <charset val="128"/>
    </font>
    <font>
      <b/>
      <sz val="12"/>
      <color theme="1"/>
      <name val="游ゴシック"/>
      <family val="3"/>
      <charset val="128"/>
      <scheme val="minor"/>
    </font>
    <font>
      <sz val="12"/>
      <color theme="1"/>
      <name val="游ゴシック"/>
      <family val="3"/>
      <charset val="128"/>
      <scheme val="minor"/>
    </font>
  </fonts>
  <fills count="20">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
      <patternFill patternType="solid">
        <fgColor rgb="FF33CCFF"/>
        <bgColor indexed="64"/>
      </patternFill>
    </fill>
    <fill>
      <patternFill patternType="solid">
        <fgColor rgb="FFF3FEF7"/>
        <bgColor indexed="64"/>
      </patternFill>
    </fill>
    <fill>
      <patternFill patternType="solid">
        <fgColor rgb="FF333333"/>
        <bgColor indexed="64"/>
      </patternFill>
    </fill>
    <fill>
      <patternFill patternType="solid">
        <fgColor rgb="FFBBBBBB"/>
        <bgColor indexed="64"/>
      </patternFill>
    </fill>
    <fill>
      <patternFill patternType="solid">
        <fgColor rgb="FFCCCCCC"/>
        <bgColor indexed="64"/>
      </patternFill>
    </fill>
    <fill>
      <patternFill patternType="solid">
        <fgColor theme="5" tint="0.39997558519241921"/>
        <bgColor indexed="64"/>
      </patternFill>
    </fill>
    <fill>
      <patternFill patternType="solid">
        <fgColor theme="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5" tint="0.79998168889431442"/>
        <bgColor indexed="64"/>
      </patternFill>
    </fill>
  </fills>
  <borders count="27">
    <border>
      <left/>
      <right/>
      <top/>
      <bottom/>
      <diagonal/>
    </border>
    <border>
      <left/>
      <right/>
      <top style="medium">
        <color rgb="FFEDEDED"/>
      </top>
      <bottom/>
      <diagonal/>
    </border>
    <border>
      <left style="medium">
        <color rgb="FFD7D7D7"/>
      </left>
      <right/>
      <top style="medium">
        <color rgb="FFD7D7D7"/>
      </top>
      <bottom/>
      <diagonal/>
    </border>
    <border>
      <left/>
      <right/>
      <top style="medium">
        <color rgb="FFD7D7D7"/>
      </top>
      <bottom/>
      <diagonal/>
    </border>
    <border>
      <left/>
      <right style="medium">
        <color rgb="FFD7D7D7"/>
      </right>
      <top style="medium">
        <color rgb="FFD7D7D7"/>
      </top>
      <bottom/>
      <diagonal/>
    </border>
    <border>
      <left/>
      <right style="medium">
        <color rgb="FFD7D7D7"/>
      </right>
      <top/>
      <bottom/>
      <diagonal/>
    </border>
    <border>
      <left style="medium">
        <color rgb="FFD7D7D7"/>
      </left>
      <right/>
      <top style="medium">
        <color rgb="FFEDEDED"/>
      </top>
      <bottom/>
      <diagonal/>
    </border>
    <border>
      <left/>
      <right style="medium">
        <color rgb="FFD7D7D7"/>
      </right>
      <top style="medium">
        <color rgb="FFEDEDED"/>
      </top>
      <bottom/>
      <diagonal/>
    </border>
    <border>
      <left style="medium">
        <color rgb="FFD7D7D7"/>
      </left>
      <right/>
      <top style="medium">
        <color rgb="FFEDEDED"/>
      </top>
      <bottom style="medium">
        <color rgb="FFD7D7D7"/>
      </bottom>
      <diagonal/>
    </border>
    <border>
      <left/>
      <right/>
      <top style="medium">
        <color rgb="FFEDEDED"/>
      </top>
      <bottom style="medium">
        <color rgb="FFD7D7D7"/>
      </bottom>
      <diagonal/>
    </border>
    <border>
      <left/>
      <right style="medium">
        <color rgb="FFD7D7D7"/>
      </right>
      <top style="medium">
        <color rgb="FFEDEDED"/>
      </top>
      <bottom style="medium">
        <color rgb="FFD7D7D7"/>
      </bottom>
      <diagonal/>
    </border>
    <border>
      <left style="medium">
        <color rgb="FFD7D7D7"/>
      </left>
      <right/>
      <top/>
      <bottom style="medium">
        <color rgb="FFEDEDED"/>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333333"/>
      </left>
      <right/>
      <top style="medium">
        <color rgb="FF333333"/>
      </top>
      <bottom/>
      <diagonal/>
    </border>
    <border>
      <left/>
      <right/>
      <top style="medium">
        <color rgb="FF333333"/>
      </top>
      <bottom/>
      <diagonal/>
    </border>
    <border>
      <left style="medium">
        <color rgb="FF333333"/>
      </left>
      <right style="medium">
        <color rgb="FF333333"/>
      </right>
      <top/>
      <bottom/>
      <diagonal/>
    </border>
    <border>
      <left/>
      <right style="medium">
        <color rgb="FF333333"/>
      </right>
      <top/>
      <bottom/>
      <diagonal/>
    </border>
    <border>
      <left style="medium">
        <color rgb="FF333333"/>
      </left>
      <right/>
      <top/>
      <bottom/>
      <diagonal/>
    </border>
    <border>
      <left style="medium">
        <color rgb="FF333333"/>
      </left>
      <right style="medium">
        <color rgb="FF333333"/>
      </right>
      <top/>
      <bottom style="medium">
        <color rgb="FF333333"/>
      </bottom>
      <diagonal/>
    </border>
    <border>
      <left/>
      <right style="medium">
        <color rgb="FF333333"/>
      </right>
      <top/>
      <bottom style="medium">
        <color rgb="FF333333"/>
      </bottom>
      <diagonal/>
    </border>
    <border>
      <left style="medium">
        <color rgb="FF333333"/>
      </left>
      <right/>
      <top/>
      <bottom style="medium">
        <color rgb="FF333333"/>
      </bottom>
      <diagonal/>
    </border>
    <border>
      <left style="medium">
        <color rgb="FF333333"/>
      </left>
      <right/>
      <top style="medium">
        <color rgb="FF333333"/>
      </top>
      <bottom style="medium">
        <color rgb="FF333333"/>
      </bottom>
      <diagonal/>
    </border>
    <border>
      <left/>
      <right style="medium">
        <color rgb="FF333333"/>
      </right>
      <top style="medium">
        <color rgb="FF333333"/>
      </top>
      <bottom style="medium">
        <color rgb="FF333333"/>
      </bottom>
      <diagonal/>
    </border>
    <border>
      <left/>
      <right/>
      <top style="medium">
        <color rgb="FF333333"/>
      </top>
      <bottom style="medium">
        <color rgb="FF333333"/>
      </bottom>
      <diagonal/>
    </border>
    <border>
      <left style="medium">
        <color rgb="FF333333"/>
      </left>
      <right style="medium">
        <color rgb="FF333333"/>
      </right>
      <top style="medium">
        <color rgb="FF333333"/>
      </top>
      <bottom/>
      <diagonal/>
    </border>
    <border>
      <left/>
      <right/>
      <top/>
      <bottom style="medium">
        <color rgb="FF333333"/>
      </bottom>
      <diagonal/>
    </border>
  </borders>
  <cellStyleXfs count="1">
    <xf numFmtId="0" fontId="0" fillId="0" borderId="0">
      <alignment vertical="center"/>
    </xf>
  </cellStyleXfs>
  <cellXfs count="87">
    <xf numFmtId="0" fontId="0" fillId="0" borderId="0" xfId="0">
      <alignment vertical="center"/>
    </xf>
    <xf numFmtId="11" fontId="0" fillId="0" borderId="0" xfId="0" applyNumberFormat="1">
      <alignment vertical="center"/>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0" borderId="0" xfId="0" applyFont="1">
      <alignment vertical="center"/>
    </xf>
    <xf numFmtId="0" fontId="2"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3" fillId="3" borderId="12" xfId="0" applyFont="1" applyFill="1" applyBorder="1" applyAlignment="1">
      <alignment horizontal="center" vertical="center" wrapText="1"/>
    </xf>
    <xf numFmtId="0" fontId="0" fillId="4" borderId="0" xfId="0" applyFill="1">
      <alignment vertical="center"/>
    </xf>
    <xf numFmtId="0" fontId="6" fillId="5" borderId="13" xfId="0" applyFont="1" applyFill="1" applyBorder="1" applyAlignment="1">
      <alignment horizontal="center" vertical="center" wrapText="1"/>
    </xf>
    <xf numFmtId="0" fontId="7" fillId="0" borderId="13" xfId="0" applyFont="1" applyBorder="1" applyAlignment="1">
      <alignment horizontal="justify" vertical="center" wrapText="1"/>
    </xf>
    <xf numFmtId="0" fontId="7" fillId="6" borderId="13" xfId="0" applyFont="1" applyFill="1" applyBorder="1" applyAlignment="1">
      <alignment vertical="center" wrapText="1"/>
    </xf>
    <xf numFmtId="0" fontId="6" fillId="5" borderId="13" xfId="0" applyFont="1" applyFill="1" applyBorder="1" applyAlignment="1">
      <alignment horizontal="center" vertical="center"/>
    </xf>
    <xf numFmtId="0" fontId="7" fillId="2" borderId="13" xfId="0" applyFont="1" applyFill="1" applyBorder="1">
      <alignment vertical="center"/>
    </xf>
    <xf numFmtId="0" fontId="7" fillId="6" borderId="13" xfId="0" applyFont="1" applyFill="1" applyBorder="1">
      <alignment vertical="center"/>
    </xf>
    <xf numFmtId="0" fontId="8" fillId="6" borderId="13" xfId="0" applyFont="1" applyFill="1" applyBorder="1">
      <alignment vertical="center"/>
    </xf>
    <xf numFmtId="0" fontId="8" fillId="2" borderId="13" xfId="0" applyFont="1" applyFill="1" applyBorder="1">
      <alignment vertical="center"/>
    </xf>
    <xf numFmtId="0" fontId="0" fillId="7" borderId="14" xfId="0" applyFill="1" applyBorder="1">
      <alignment vertical="center"/>
    </xf>
    <xf numFmtId="0" fontId="0" fillId="7" borderId="15" xfId="0" applyFill="1" applyBorder="1">
      <alignment vertical="center"/>
    </xf>
    <xf numFmtId="0" fontId="9" fillId="8" borderId="16"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20" xfId="0" applyFont="1" applyFill="1" applyBorder="1" applyAlignment="1">
      <alignment vertical="center" wrapText="1"/>
    </xf>
    <xf numFmtId="0" fontId="10" fillId="9" borderId="19" xfId="0" applyFont="1" applyFill="1" applyBorder="1" applyAlignment="1">
      <alignment horizontal="left" vertical="center" wrapText="1"/>
    </xf>
    <xf numFmtId="0" fontId="10" fillId="9" borderId="20" xfId="0" applyFont="1" applyFill="1" applyBorder="1" applyAlignment="1">
      <alignment horizontal="left" vertical="center" wrapText="1"/>
    </xf>
    <xf numFmtId="0" fontId="10" fillId="2" borderId="0" xfId="0" applyFont="1" applyFill="1" applyAlignment="1">
      <alignment horizontal="center" vertical="center" wrapText="1"/>
    </xf>
    <xf numFmtId="0" fontId="10" fillId="2" borderId="26"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9" borderId="16" xfId="0" applyFont="1" applyFill="1" applyBorder="1" applyAlignment="1">
      <alignment horizontal="left" vertical="center" wrapText="1"/>
    </xf>
    <xf numFmtId="0" fontId="10" fillId="2" borderId="17"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9" borderId="17" xfId="0" applyFont="1" applyFill="1" applyBorder="1" applyAlignment="1">
      <alignment horizontal="left" vertical="center" wrapText="1"/>
    </xf>
    <xf numFmtId="0" fontId="10" fillId="7" borderId="17" xfId="0" applyFont="1" applyFill="1" applyBorder="1" applyAlignment="1">
      <alignment vertical="center" wrapText="1"/>
    </xf>
    <xf numFmtId="0" fontId="0" fillId="7" borderId="0" xfId="0" applyFill="1">
      <alignment vertical="center"/>
    </xf>
    <xf numFmtId="0" fontId="0" fillId="0" borderId="0" xfId="0" applyFill="1" applyBorder="1">
      <alignment vertical="center"/>
    </xf>
    <xf numFmtId="0" fontId="11" fillId="10" borderId="12" xfId="0" applyFont="1" applyFill="1" applyBorder="1" applyAlignment="1">
      <alignment horizontal="center" vertical="center"/>
    </xf>
    <xf numFmtId="0" fontId="12" fillId="0" borderId="12" xfId="0" applyFont="1" applyFill="1" applyBorder="1">
      <alignment vertical="center"/>
    </xf>
    <xf numFmtId="0" fontId="12" fillId="11" borderId="12" xfId="0" applyFont="1" applyFill="1" applyBorder="1">
      <alignment vertical="center"/>
    </xf>
    <xf numFmtId="0" fontId="12" fillId="15" borderId="12" xfId="0" applyFont="1" applyFill="1" applyBorder="1">
      <alignment vertical="center"/>
    </xf>
    <xf numFmtId="0" fontId="12" fillId="12" borderId="12" xfId="0" applyFont="1" applyFill="1" applyBorder="1">
      <alignment vertical="center"/>
    </xf>
    <xf numFmtId="0" fontId="12" fillId="0" borderId="12" xfId="0" applyFont="1" applyBorder="1">
      <alignment vertical="center"/>
    </xf>
    <xf numFmtId="0" fontId="12" fillId="13" borderId="12" xfId="0" applyFont="1" applyFill="1" applyBorder="1">
      <alignment vertical="center"/>
    </xf>
    <xf numFmtId="0" fontId="12" fillId="17" borderId="12" xfId="0" applyFont="1" applyFill="1" applyBorder="1">
      <alignment vertical="center"/>
    </xf>
    <xf numFmtId="0" fontId="12" fillId="14" borderId="12" xfId="0" applyFont="1" applyFill="1" applyBorder="1">
      <alignment vertical="center"/>
    </xf>
    <xf numFmtId="0" fontId="12" fillId="16" borderId="12" xfId="0" applyFont="1" applyFill="1" applyBorder="1">
      <alignment vertical="center"/>
    </xf>
    <xf numFmtId="176" fontId="11" fillId="10" borderId="12" xfId="0" applyNumberFormat="1" applyFont="1" applyFill="1" applyBorder="1" applyAlignment="1">
      <alignment horizontal="center" vertical="center"/>
    </xf>
    <xf numFmtId="176" fontId="12" fillId="0" borderId="12" xfId="0" applyNumberFormat="1" applyFont="1" applyFill="1" applyBorder="1">
      <alignment vertical="center"/>
    </xf>
    <xf numFmtId="176" fontId="12" fillId="17" borderId="12" xfId="0" applyNumberFormat="1" applyFont="1" applyFill="1" applyBorder="1">
      <alignment vertical="center"/>
    </xf>
    <xf numFmtId="176" fontId="12" fillId="0" borderId="12" xfId="0" applyNumberFormat="1" applyFont="1" applyBorder="1">
      <alignment vertical="center"/>
    </xf>
    <xf numFmtId="176" fontId="0" fillId="0" borderId="0" xfId="0" applyNumberFormat="1">
      <alignment vertical="center"/>
    </xf>
    <xf numFmtId="0" fontId="0" fillId="18" borderId="0" xfId="0" applyFill="1">
      <alignment vertical="center"/>
    </xf>
    <xf numFmtId="0" fontId="0" fillId="3" borderId="0" xfId="0" applyFill="1">
      <alignment vertical="center"/>
    </xf>
    <xf numFmtId="0" fontId="0" fillId="19" borderId="0" xfId="0" applyFill="1">
      <alignment vertical="center"/>
    </xf>
    <xf numFmtId="0" fontId="0" fillId="12" borderId="0" xfId="0" applyFill="1">
      <alignment vertical="center"/>
    </xf>
    <xf numFmtId="0" fontId="2" fillId="2" borderId="1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12" xfId="0" applyFont="1" applyBorder="1" applyAlignment="1">
      <alignment horizontal="center" vertical="center" wrapText="1"/>
    </xf>
    <xf numFmtId="0" fontId="0" fillId="0" borderId="0" xfId="0" applyAlignment="1">
      <alignment horizontal="center" vertical="center" wrapText="1"/>
    </xf>
    <xf numFmtId="0" fontId="2" fillId="2" borderId="12"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10" fillId="9" borderId="2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89293584289866"/>
          <c:y val="9.6912868512597936E-2"/>
          <c:w val="0.76872773865979294"/>
          <c:h val="0.80930048453972669"/>
        </c:manualLayout>
      </c:layout>
      <c:scatterChart>
        <c:scatterStyle val="smoothMarker"/>
        <c:varyColors val="0"/>
        <c:ser>
          <c:idx val="0"/>
          <c:order val="0"/>
          <c:spPr>
            <a:ln w="38100" cap="rnd">
              <a:solidFill>
                <a:schemeClr val="accent1"/>
              </a:solidFill>
              <a:round/>
            </a:ln>
            <a:effectLst/>
          </c:spPr>
          <c:marker>
            <c:symbol val="circle"/>
            <c:size val="9"/>
            <c:spPr>
              <a:solidFill>
                <a:schemeClr val="bg1">
                  <a:alpha val="93000"/>
                </a:schemeClr>
              </a:solidFill>
              <a:ln w="34925">
                <a:solidFill>
                  <a:schemeClr val="accent1"/>
                </a:solidFill>
              </a:ln>
              <a:effectLst/>
            </c:spPr>
          </c:marker>
          <c:xVal>
            <c:numRef>
              <c:f>'ELEMENT-0804'!$B$1:$B$47</c:f>
              <c:numCache>
                <c:formatCode>General</c:formatCode>
                <c:ptCount val="47"/>
                <c:pt idx="0">
                  <c:v>5</c:v>
                </c:pt>
                <c:pt idx="1">
                  <c:v>4.6193976625564304</c:v>
                </c:pt>
                <c:pt idx="2">
                  <c:v>3.5355339059327302</c:v>
                </c:pt>
                <c:pt idx="4">
                  <c:v>3.5355339059327302</c:v>
                </c:pt>
                <c:pt idx="5">
                  <c:v>1.9134171618254401</c:v>
                </c:pt>
                <c:pt idx="6" formatCode="0.00E+00">
                  <c:v>-2.3884973859855599E-16</c:v>
                </c:pt>
                <c:pt idx="8" formatCode="0.00E+00">
                  <c:v>-2.3884973859855599E-16</c:v>
                </c:pt>
                <c:pt idx="9">
                  <c:v>-1.9134171618254401</c:v>
                </c:pt>
                <c:pt idx="10">
                  <c:v>-3.5355339059327302</c:v>
                </c:pt>
                <c:pt idx="12">
                  <c:v>-3.5355339059327302</c:v>
                </c:pt>
                <c:pt idx="13">
                  <c:v>-4.6193976625564304</c:v>
                </c:pt>
                <c:pt idx="14">
                  <c:v>-5</c:v>
                </c:pt>
                <c:pt idx="16">
                  <c:v>-5</c:v>
                </c:pt>
                <c:pt idx="17">
                  <c:v>-4.6193976625564304</c:v>
                </c:pt>
                <c:pt idx="18">
                  <c:v>-3.5355339059327302</c:v>
                </c:pt>
                <c:pt idx="20">
                  <c:v>-3.5355339059327302</c:v>
                </c:pt>
                <c:pt idx="21">
                  <c:v>-1.9134171618254401</c:v>
                </c:pt>
                <c:pt idx="22" formatCode="0.00E+00">
                  <c:v>9.2460761269563798E-16</c:v>
                </c:pt>
                <c:pt idx="24" formatCode="0.00E+00">
                  <c:v>9.2460761269563798E-16</c:v>
                </c:pt>
                <c:pt idx="25">
                  <c:v>1.9134171618254401</c:v>
                </c:pt>
                <c:pt idx="26">
                  <c:v>3.5355339059327302</c:v>
                </c:pt>
                <c:pt idx="28">
                  <c:v>3.5355339059327302</c:v>
                </c:pt>
                <c:pt idx="29">
                  <c:v>4.6193976625564304</c:v>
                </c:pt>
                <c:pt idx="30">
                  <c:v>5</c:v>
                </c:pt>
                <c:pt idx="32">
                  <c:v>1</c:v>
                </c:pt>
                <c:pt idx="33">
                  <c:v>0.70710678118654702</c:v>
                </c:pt>
                <c:pt idx="34" formatCode="0.00E+00">
                  <c:v>1.5701957963021301E-16</c:v>
                </c:pt>
                <c:pt idx="36" formatCode="0.00E+00">
                  <c:v>1.5701957963021301E-16</c:v>
                </c:pt>
                <c:pt idx="37">
                  <c:v>-0.70710678118654702</c:v>
                </c:pt>
                <c:pt idx="38">
                  <c:v>-1</c:v>
                </c:pt>
                <c:pt idx="40">
                  <c:v>-1</c:v>
                </c:pt>
                <c:pt idx="41">
                  <c:v>-0.70710678118654702</c:v>
                </c:pt>
                <c:pt idx="42" formatCode="0.00E+00">
                  <c:v>-4.7100452878201497E-16</c:v>
                </c:pt>
                <c:pt idx="44" formatCode="0.00E+00">
                  <c:v>-4.7100452878201497E-16</c:v>
                </c:pt>
                <c:pt idx="45">
                  <c:v>0.70710678118654702</c:v>
                </c:pt>
                <c:pt idx="46">
                  <c:v>1</c:v>
                </c:pt>
              </c:numCache>
            </c:numRef>
          </c:xVal>
          <c:yVal>
            <c:numRef>
              <c:f>'ELEMENT-0804'!$C$1:$C$47</c:f>
              <c:numCache>
                <c:formatCode>General</c:formatCode>
                <c:ptCount val="47"/>
                <c:pt idx="0">
                  <c:v>0</c:v>
                </c:pt>
                <c:pt idx="1">
                  <c:v>1.9134171618254401</c:v>
                </c:pt>
                <c:pt idx="2">
                  <c:v>3.5355339059327302</c:v>
                </c:pt>
                <c:pt idx="4">
                  <c:v>3.5355339059327302</c:v>
                </c:pt>
                <c:pt idx="5">
                  <c:v>4.6193976625564304</c:v>
                </c:pt>
                <c:pt idx="6">
                  <c:v>5</c:v>
                </c:pt>
                <c:pt idx="8">
                  <c:v>5</c:v>
                </c:pt>
                <c:pt idx="9">
                  <c:v>4.6193976625564304</c:v>
                </c:pt>
                <c:pt idx="10">
                  <c:v>3.5355339059327302</c:v>
                </c:pt>
                <c:pt idx="12">
                  <c:v>3.5355339059327302</c:v>
                </c:pt>
                <c:pt idx="13">
                  <c:v>1.9134171618254401</c:v>
                </c:pt>
                <c:pt idx="14" formatCode="0.00E+00">
                  <c:v>-6.4911184066707101E-16</c:v>
                </c:pt>
                <c:pt idx="16" formatCode="0.00E+00">
                  <c:v>-6.4911184066707101E-16</c:v>
                </c:pt>
                <c:pt idx="17">
                  <c:v>-1.9134171618254401</c:v>
                </c:pt>
                <c:pt idx="18">
                  <c:v>-3.5355339059327302</c:v>
                </c:pt>
                <c:pt idx="20">
                  <c:v>-3.5355339059327302</c:v>
                </c:pt>
                <c:pt idx="21">
                  <c:v>-4.6193976625564304</c:v>
                </c:pt>
                <c:pt idx="22">
                  <c:v>-4.9999999999999902</c:v>
                </c:pt>
                <c:pt idx="24">
                  <c:v>-4.9999999999999902</c:v>
                </c:pt>
                <c:pt idx="25">
                  <c:v>-4.6193976625564304</c:v>
                </c:pt>
                <c:pt idx="26">
                  <c:v>-3.5355339059327302</c:v>
                </c:pt>
                <c:pt idx="28">
                  <c:v>-3.5355339059327302</c:v>
                </c:pt>
                <c:pt idx="29">
                  <c:v>-1.9134171618254401</c:v>
                </c:pt>
                <c:pt idx="30">
                  <c:v>0</c:v>
                </c:pt>
                <c:pt idx="32">
                  <c:v>0</c:v>
                </c:pt>
                <c:pt idx="33">
                  <c:v>-0.70710678118654702</c:v>
                </c:pt>
                <c:pt idx="34">
                  <c:v>-1</c:v>
                </c:pt>
                <c:pt idx="36">
                  <c:v>-1</c:v>
                </c:pt>
                <c:pt idx="37">
                  <c:v>-0.70710678118654702</c:v>
                </c:pt>
                <c:pt idx="38" formatCode="0.00E+00">
                  <c:v>-3.1401205420611402E-16</c:v>
                </c:pt>
                <c:pt idx="40" formatCode="0.00E+00">
                  <c:v>-3.1401205420611402E-16</c:v>
                </c:pt>
                <c:pt idx="41">
                  <c:v>0.70710678118654702</c:v>
                </c:pt>
                <c:pt idx="42">
                  <c:v>1</c:v>
                </c:pt>
                <c:pt idx="44">
                  <c:v>1</c:v>
                </c:pt>
                <c:pt idx="45">
                  <c:v>0.70710678118654702</c:v>
                </c:pt>
                <c:pt idx="46">
                  <c:v>0</c:v>
                </c:pt>
              </c:numCache>
            </c:numRef>
          </c:yVal>
          <c:smooth val="1"/>
          <c:extLst>
            <c:ext xmlns:c16="http://schemas.microsoft.com/office/drawing/2014/chart" uri="{C3380CC4-5D6E-409C-BE32-E72D297353CC}">
              <c16:uniqueId val="{00000000-4511-4CBB-94B0-B41FBE310779}"/>
            </c:ext>
          </c:extLst>
        </c:ser>
        <c:dLbls>
          <c:showLegendKey val="0"/>
          <c:showVal val="0"/>
          <c:showCatName val="0"/>
          <c:showSerName val="0"/>
          <c:showPercent val="0"/>
          <c:showBubbleSize val="0"/>
        </c:dLbls>
        <c:axId val="172857344"/>
        <c:axId val="172858176"/>
      </c:scatterChart>
      <c:valAx>
        <c:axId val="172857344"/>
        <c:scaling>
          <c:orientation val="minMax"/>
          <c:max val="5"/>
          <c:min val="-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2858176"/>
        <c:crosses val="autoZero"/>
        <c:crossBetween val="midCat"/>
        <c:majorUnit val="5"/>
        <c:minorUnit val="5"/>
      </c:valAx>
      <c:valAx>
        <c:axId val="172858176"/>
        <c:scaling>
          <c:orientation val="minMax"/>
          <c:max val="5"/>
          <c:min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2857344"/>
        <c:crosses val="autoZero"/>
        <c:crossBetween val="midCat"/>
        <c:majorUnit val="5"/>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smoothMarker"/>
        <c:varyColors val="0"/>
        <c:ser>
          <c:idx val="0"/>
          <c:order val="0"/>
          <c:tx>
            <c:strRef>
              <c:f>'計算結果矩形(長方形)'!$H$115</c:f>
              <c:strCache>
                <c:ptCount val="1"/>
                <c:pt idx="0">
                  <c:v>Potential-Full-Domain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'計算結果矩形(長方形)'!$G$116:$G$148</c:f>
              <c:numCache>
                <c:formatCode>General</c:formatCode>
                <c:ptCount val="33"/>
                <c:pt idx="0">
                  <c:v>0</c:v>
                </c:pt>
                <c:pt idx="1">
                  <c:v>-0.19634954084936151</c:v>
                </c:pt>
                <c:pt idx="2">
                  <c:v>-0.39269908169872275</c:v>
                </c:pt>
                <c:pt idx="3">
                  <c:v>-0.58904862254808588</c:v>
                </c:pt>
                <c:pt idx="4">
                  <c:v>-0.78539816339744828</c:v>
                </c:pt>
                <c:pt idx="5">
                  <c:v>-0.98174770424681079</c:v>
                </c:pt>
                <c:pt idx="6">
                  <c:v>-1.1780972450961724</c:v>
                </c:pt>
                <c:pt idx="7">
                  <c:v>-1.3744467859455352</c:v>
                </c:pt>
                <c:pt idx="8">
                  <c:v>-1.5707963267948963</c:v>
                </c:pt>
                <c:pt idx="9">
                  <c:v>-1.767145867644258</c:v>
                </c:pt>
                <c:pt idx="10">
                  <c:v>-1.9634954084936194</c:v>
                </c:pt>
                <c:pt idx="11">
                  <c:v>-2.1598449493429825</c:v>
                </c:pt>
                <c:pt idx="12">
                  <c:v>-2.3561944901923448</c:v>
                </c:pt>
                <c:pt idx="13">
                  <c:v>-2.5525440310417071</c:v>
                </c:pt>
                <c:pt idx="14">
                  <c:v>-2.7488935718910685</c:v>
                </c:pt>
                <c:pt idx="15">
                  <c:v>-2.9452431127404317</c:v>
                </c:pt>
                <c:pt idx="16">
                  <c:v>-3.1415926535897927</c:v>
                </c:pt>
                <c:pt idx="17">
                  <c:v>-3.3379421944391545</c:v>
                </c:pt>
                <c:pt idx="18">
                  <c:v>-3.5342917352885159</c:v>
                </c:pt>
                <c:pt idx="19">
                  <c:v>-3.7306412761378791</c:v>
                </c:pt>
                <c:pt idx="20">
                  <c:v>-3.9269908169872414</c:v>
                </c:pt>
                <c:pt idx="21">
                  <c:v>-4.1233403578366028</c:v>
                </c:pt>
                <c:pt idx="22">
                  <c:v>-4.3196898986859651</c:v>
                </c:pt>
                <c:pt idx="23">
                  <c:v>-4.5160394395353283</c:v>
                </c:pt>
                <c:pt idx="24">
                  <c:v>-4.7123889803846897</c:v>
                </c:pt>
                <c:pt idx="25">
                  <c:v>-4.9087385212340511</c:v>
                </c:pt>
                <c:pt idx="26">
                  <c:v>-5.1050880620834125</c:v>
                </c:pt>
                <c:pt idx="27">
                  <c:v>-5.3014376029327757</c:v>
                </c:pt>
                <c:pt idx="28">
                  <c:v>-5.497787143782138</c:v>
                </c:pt>
                <c:pt idx="29">
                  <c:v>-5.6941366846314994</c:v>
                </c:pt>
                <c:pt idx="30">
                  <c:v>-5.8904862254808616</c:v>
                </c:pt>
                <c:pt idx="31">
                  <c:v>-6.0868357663302248</c:v>
                </c:pt>
                <c:pt idx="32">
                  <c:v>-6.2831853071795862</c:v>
                </c:pt>
              </c:numCache>
            </c:numRef>
          </c:xVal>
          <c:yVal>
            <c:numRef>
              <c:f>'計算結果矩形(長方形)'!$H$116:$H$148</c:f>
              <c:numCache>
                <c:formatCode>General</c:formatCode>
                <c:ptCount val="33"/>
                <c:pt idx="0">
                  <c:v>0.10312622497974901</c:v>
                </c:pt>
                <c:pt idx="1">
                  <c:v>0.102854401623346</c:v>
                </c:pt>
                <c:pt idx="2">
                  <c:v>0.101730049925686</c:v>
                </c:pt>
                <c:pt idx="3">
                  <c:v>9.9081526902017103E-2</c:v>
                </c:pt>
                <c:pt idx="4">
                  <c:v>9.4442108655218501E-2</c:v>
                </c:pt>
                <c:pt idx="5">
                  <c:v>8.8109495670056603E-2</c:v>
                </c:pt>
                <c:pt idx="6">
                  <c:v>8.1347278846066795E-2</c:v>
                </c:pt>
                <c:pt idx="7">
                  <c:v>7.6080261005268907E-2</c:v>
                </c:pt>
                <c:pt idx="8">
                  <c:v>7.4082187374307801E-2</c:v>
                </c:pt>
                <c:pt idx="9">
                  <c:v>7.6080261005267394E-2</c:v>
                </c:pt>
                <c:pt idx="10">
                  <c:v>8.1347278846066601E-2</c:v>
                </c:pt>
                <c:pt idx="11">
                  <c:v>8.8109495670057894E-2</c:v>
                </c:pt>
                <c:pt idx="12">
                  <c:v>9.4442108655217294E-2</c:v>
                </c:pt>
                <c:pt idx="13">
                  <c:v>9.9081526902015493E-2</c:v>
                </c:pt>
                <c:pt idx="14">
                  <c:v>0.101730049925688</c:v>
                </c:pt>
                <c:pt idx="15">
                  <c:v>0.102854401623347</c:v>
                </c:pt>
                <c:pt idx="16">
                  <c:v>0.10312622497974699</c:v>
                </c:pt>
                <c:pt idx="17">
                  <c:v>0.102854401623347</c:v>
                </c:pt>
                <c:pt idx="18">
                  <c:v>0.101730049925687</c:v>
                </c:pt>
                <c:pt idx="19">
                  <c:v>9.9081526902013703E-2</c:v>
                </c:pt>
                <c:pt idx="20">
                  <c:v>9.4442108655217197E-2</c:v>
                </c:pt>
                <c:pt idx="21">
                  <c:v>8.8109495670059101E-2</c:v>
                </c:pt>
                <c:pt idx="22">
                  <c:v>8.1347278846063201E-2</c:v>
                </c:pt>
                <c:pt idx="23">
                  <c:v>7.6080261005268601E-2</c:v>
                </c:pt>
                <c:pt idx="24">
                  <c:v>7.4082187374308994E-2</c:v>
                </c:pt>
                <c:pt idx="25">
                  <c:v>7.60802610052696E-2</c:v>
                </c:pt>
                <c:pt idx="26">
                  <c:v>8.1347278846063395E-2</c:v>
                </c:pt>
                <c:pt idx="27">
                  <c:v>8.8109495670056007E-2</c:v>
                </c:pt>
                <c:pt idx="28">
                  <c:v>9.4442108655218002E-2</c:v>
                </c:pt>
                <c:pt idx="29">
                  <c:v>9.9081526902013203E-2</c:v>
                </c:pt>
                <c:pt idx="30">
                  <c:v>0.101730049925688</c:v>
                </c:pt>
                <c:pt idx="31">
                  <c:v>0.102854401623349</c:v>
                </c:pt>
                <c:pt idx="32">
                  <c:v>0.10312622497974901</c:v>
                </c:pt>
              </c:numCache>
            </c:numRef>
          </c:yVal>
          <c:smooth val="1"/>
          <c:extLst>
            <c:ext xmlns:c16="http://schemas.microsoft.com/office/drawing/2014/chart" uri="{C3380CC4-5D6E-409C-BE32-E72D297353CC}">
              <c16:uniqueId val="{00000000-65DB-4CBE-8FFE-11DAF0E5FADE}"/>
            </c:ext>
          </c:extLst>
        </c:ser>
        <c:dLbls>
          <c:showLegendKey val="0"/>
          <c:showVal val="0"/>
          <c:showCatName val="0"/>
          <c:showSerName val="0"/>
          <c:showPercent val="0"/>
          <c:showBubbleSize val="0"/>
        </c:dLbls>
        <c:axId val="1561797855"/>
        <c:axId val="1561798271"/>
      </c:scatterChart>
      <c:valAx>
        <c:axId val="1561797855"/>
        <c:scaling>
          <c:orientation val="minMax"/>
          <c:max val="0"/>
          <c:min val="-6.283000000000000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61798271"/>
        <c:crosses val="autoZero"/>
        <c:crossBetween val="midCat"/>
        <c:majorUnit val="0.39200000000000007"/>
        <c:minorUnit val="0.39200000000000007"/>
      </c:valAx>
      <c:valAx>
        <c:axId val="15617982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6179785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'計算結果矩形(長方形)'!$C$171</c:f>
              <c:strCache>
                <c:ptCount val="1"/>
                <c:pt idx="0">
                  <c:v>∂P/∂n-Full Domain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'計算結果矩形(長方形)'!$B$172:$B$268</c:f>
              <c:numCache>
                <c:formatCode>General</c:formatCode>
                <c:ptCount val="97"/>
                <c:pt idx="0">
                  <c:v>0</c:v>
                </c:pt>
                <c:pt idx="1">
                  <c:v>1.1875</c:v>
                </c:pt>
                <c:pt idx="2">
                  <c:v>2.375</c:v>
                </c:pt>
                <c:pt idx="3">
                  <c:v>3.5625</c:v>
                </c:pt>
                <c:pt idx="4">
                  <c:v>4.75</c:v>
                </c:pt>
                <c:pt idx="5">
                  <c:v>5.9375</c:v>
                </c:pt>
                <c:pt idx="6">
                  <c:v>7.125</c:v>
                </c:pt>
                <c:pt idx="7">
                  <c:v>8.3125</c:v>
                </c:pt>
                <c:pt idx="8">
                  <c:v>9.5</c:v>
                </c:pt>
                <c:pt idx="9">
                  <c:v>11</c:v>
                </c:pt>
                <c:pt idx="10">
                  <c:v>12.5</c:v>
                </c:pt>
                <c:pt idx="11">
                  <c:v>14</c:v>
                </c:pt>
                <c:pt idx="12">
                  <c:v>15.5</c:v>
                </c:pt>
                <c:pt idx="13">
                  <c:v>17</c:v>
                </c:pt>
                <c:pt idx="14">
                  <c:v>18.5</c:v>
                </c:pt>
                <c:pt idx="15">
                  <c:v>20</c:v>
                </c:pt>
                <c:pt idx="16">
                  <c:v>21.5</c:v>
                </c:pt>
                <c:pt idx="17">
                  <c:v>23</c:v>
                </c:pt>
                <c:pt idx="18">
                  <c:v>24.5</c:v>
                </c:pt>
                <c:pt idx="19">
                  <c:v>26</c:v>
                </c:pt>
                <c:pt idx="20">
                  <c:v>27.5</c:v>
                </c:pt>
                <c:pt idx="21">
                  <c:v>29</c:v>
                </c:pt>
                <c:pt idx="22">
                  <c:v>30.5</c:v>
                </c:pt>
                <c:pt idx="23">
                  <c:v>32</c:v>
                </c:pt>
                <c:pt idx="24">
                  <c:v>33.5</c:v>
                </c:pt>
                <c:pt idx="25">
                  <c:v>34.6875</c:v>
                </c:pt>
                <c:pt idx="26">
                  <c:v>35.875</c:v>
                </c:pt>
                <c:pt idx="27">
                  <c:v>37.0625</c:v>
                </c:pt>
                <c:pt idx="28">
                  <c:v>38.25</c:v>
                </c:pt>
                <c:pt idx="29">
                  <c:v>39.4375</c:v>
                </c:pt>
                <c:pt idx="30">
                  <c:v>40.625</c:v>
                </c:pt>
                <c:pt idx="31">
                  <c:v>41.8125</c:v>
                </c:pt>
                <c:pt idx="32">
                  <c:v>43</c:v>
                </c:pt>
                <c:pt idx="33">
                  <c:v>44.1875</c:v>
                </c:pt>
                <c:pt idx="34">
                  <c:v>45.375</c:v>
                </c:pt>
                <c:pt idx="35">
                  <c:v>46.5625</c:v>
                </c:pt>
                <c:pt idx="36">
                  <c:v>47.75</c:v>
                </c:pt>
                <c:pt idx="37">
                  <c:v>48.9375</c:v>
                </c:pt>
                <c:pt idx="38">
                  <c:v>50.125</c:v>
                </c:pt>
                <c:pt idx="39">
                  <c:v>51.3125</c:v>
                </c:pt>
                <c:pt idx="40">
                  <c:v>52.5</c:v>
                </c:pt>
                <c:pt idx="41">
                  <c:v>54</c:v>
                </c:pt>
                <c:pt idx="42">
                  <c:v>55.5</c:v>
                </c:pt>
                <c:pt idx="43">
                  <c:v>57</c:v>
                </c:pt>
                <c:pt idx="44">
                  <c:v>58.5</c:v>
                </c:pt>
                <c:pt idx="45">
                  <c:v>60</c:v>
                </c:pt>
                <c:pt idx="46">
                  <c:v>61.5</c:v>
                </c:pt>
                <c:pt idx="47">
                  <c:v>63</c:v>
                </c:pt>
                <c:pt idx="48">
                  <c:v>64.5</c:v>
                </c:pt>
                <c:pt idx="49">
                  <c:v>66</c:v>
                </c:pt>
                <c:pt idx="50">
                  <c:v>67.5</c:v>
                </c:pt>
                <c:pt idx="51">
                  <c:v>69</c:v>
                </c:pt>
                <c:pt idx="52">
                  <c:v>70.5</c:v>
                </c:pt>
                <c:pt idx="53">
                  <c:v>72</c:v>
                </c:pt>
                <c:pt idx="54">
                  <c:v>73.5</c:v>
                </c:pt>
                <c:pt idx="55">
                  <c:v>75</c:v>
                </c:pt>
                <c:pt idx="56">
                  <c:v>76.5</c:v>
                </c:pt>
                <c:pt idx="57">
                  <c:v>77.6875</c:v>
                </c:pt>
                <c:pt idx="58">
                  <c:v>78.875</c:v>
                </c:pt>
                <c:pt idx="59">
                  <c:v>80.0625</c:v>
                </c:pt>
                <c:pt idx="60">
                  <c:v>81.25</c:v>
                </c:pt>
                <c:pt idx="61">
                  <c:v>82.4375</c:v>
                </c:pt>
                <c:pt idx="62">
                  <c:v>83.625</c:v>
                </c:pt>
                <c:pt idx="63">
                  <c:v>84.8125</c:v>
                </c:pt>
                <c:pt idx="65">
                  <c:v>90.585944054461706</c:v>
                </c:pt>
                <c:pt idx="66">
                  <c:v>91.830761736647105</c:v>
                </c:pt>
                <c:pt idx="67">
                  <c:v>93.075579418832604</c:v>
                </c:pt>
                <c:pt idx="68">
                  <c:v>94.320397101018003</c:v>
                </c:pt>
                <c:pt idx="69">
                  <c:v>95.565214783203402</c:v>
                </c:pt>
                <c:pt idx="70">
                  <c:v>96.810032465388801</c:v>
                </c:pt>
                <c:pt idx="71">
                  <c:v>98.0548501475742</c:v>
                </c:pt>
                <c:pt idx="72">
                  <c:v>99.299667829759599</c:v>
                </c:pt>
                <c:pt idx="73">
                  <c:v>100.544485511945</c:v>
                </c:pt>
                <c:pt idx="74">
                  <c:v>101.78930319413</c:v>
                </c:pt>
                <c:pt idx="75">
                  <c:v>103.034120876315</c:v>
                </c:pt>
                <c:pt idx="76">
                  <c:v>104.278938558501</c:v>
                </c:pt>
                <c:pt idx="77">
                  <c:v>105.523756240686</c:v>
                </c:pt>
                <c:pt idx="78">
                  <c:v>106.76857392287199</c:v>
                </c:pt>
                <c:pt idx="79">
                  <c:v>108.013391605057</c:v>
                </c:pt>
                <c:pt idx="80">
                  <c:v>109.258209287242</c:v>
                </c:pt>
                <c:pt idx="81">
                  <c:v>110.50302696942801</c:v>
                </c:pt>
                <c:pt idx="82">
                  <c:v>111.74784465161299</c:v>
                </c:pt>
                <c:pt idx="83">
                  <c:v>112.992662333799</c:v>
                </c:pt>
                <c:pt idx="84">
                  <c:v>114.237480015984</c:v>
                </c:pt>
                <c:pt idx="85">
                  <c:v>115.48229769817</c:v>
                </c:pt>
                <c:pt idx="86">
                  <c:v>116.727115380355</c:v>
                </c:pt>
                <c:pt idx="87">
                  <c:v>117.97193306254</c:v>
                </c:pt>
                <c:pt idx="88">
                  <c:v>119.216750744726</c:v>
                </c:pt>
                <c:pt idx="89">
                  <c:v>120.461568426911</c:v>
                </c:pt>
                <c:pt idx="90">
                  <c:v>121.706386109097</c:v>
                </c:pt>
                <c:pt idx="91">
                  <c:v>122.951203791282</c:v>
                </c:pt>
                <c:pt idx="92">
                  <c:v>124.196021473467</c:v>
                </c:pt>
                <c:pt idx="93">
                  <c:v>125.44083915565299</c:v>
                </c:pt>
                <c:pt idx="94">
                  <c:v>126.685656837838</c:v>
                </c:pt>
                <c:pt idx="95">
                  <c:v>127.93047452002401</c:v>
                </c:pt>
                <c:pt idx="96">
                  <c:v>129.17529220220899</c:v>
                </c:pt>
              </c:numCache>
            </c:numRef>
          </c:xVal>
          <c:yVal>
            <c:numRef>
              <c:f>'計算結果矩形(長方形)'!$C$172:$C$268</c:f>
              <c:numCache>
                <c:formatCode>General</c:formatCode>
                <c:ptCount val="97"/>
                <c:pt idx="0">
                  <c:v>1.5255468473959999E-2</c:v>
                </c:pt>
                <c:pt idx="1">
                  <c:v>1.4902608563880501E-2</c:v>
                </c:pt>
                <c:pt idx="2">
                  <c:v>1.38923912931137E-2</c:v>
                </c:pt>
                <c:pt idx="3">
                  <c:v>1.2304945153880101E-2</c:v>
                </c:pt>
                <c:pt idx="4">
                  <c:v>1.02715018615746E-2</c:v>
                </c:pt>
                <c:pt idx="5">
                  <c:v>7.9238881413419299E-3</c:v>
                </c:pt>
                <c:pt idx="6">
                  <c:v>5.3727383592468304E-3</c:v>
                </c:pt>
                <c:pt idx="7">
                  <c:v>2.7119608209554302E-3</c:v>
                </c:pt>
                <c:pt idx="8" formatCode="0.00E+00">
                  <c:v>1.3375389689072501E-7</c:v>
                </c:pt>
                <c:pt idx="9">
                  <c:v>3.4502631307436601E-3</c:v>
                </c:pt>
                <c:pt idx="10">
                  <c:v>6.9722114720825604E-3</c:v>
                </c:pt>
                <c:pt idx="11">
                  <c:v>1.0612389882695699E-2</c:v>
                </c:pt>
                <c:pt idx="12">
                  <c:v>1.4248395638446799E-2</c:v>
                </c:pt>
                <c:pt idx="13">
                  <c:v>1.7649291277435399E-2</c:v>
                </c:pt>
                <c:pt idx="14">
                  <c:v>2.0404358760335899E-2</c:v>
                </c:pt>
                <c:pt idx="15">
                  <c:v>2.2125240773028899E-2</c:v>
                </c:pt>
                <c:pt idx="16">
                  <c:v>2.2707830511076402E-2</c:v>
                </c:pt>
                <c:pt idx="17">
                  <c:v>2.2125240773029201E-2</c:v>
                </c:pt>
                <c:pt idx="18">
                  <c:v>2.0404358760334598E-2</c:v>
                </c:pt>
                <c:pt idx="19">
                  <c:v>1.7649291277436401E-2</c:v>
                </c:pt>
                <c:pt idx="20">
                  <c:v>1.4248395638445099E-2</c:v>
                </c:pt>
                <c:pt idx="21">
                  <c:v>1.0612389882697E-2</c:v>
                </c:pt>
                <c:pt idx="22">
                  <c:v>6.9722114720787596E-3</c:v>
                </c:pt>
                <c:pt idx="23">
                  <c:v>3.4502631307460402E-3</c:v>
                </c:pt>
                <c:pt idx="24" formatCode="0.00E+00">
                  <c:v>1.3375389446529699E-7</c:v>
                </c:pt>
                <c:pt idx="25">
                  <c:v>2.7119608209555902E-3</c:v>
                </c:pt>
                <c:pt idx="26">
                  <c:v>5.3727383592447903E-3</c:v>
                </c:pt>
                <c:pt idx="27">
                  <c:v>7.9238881413450698E-3</c:v>
                </c:pt>
                <c:pt idx="28">
                  <c:v>1.0271501861569599E-2</c:v>
                </c:pt>
                <c:pt idx="29">
                  <c:v>1.23049451538783E-2</c:v>
                </c:pt>
                <c:pt idx="30">
                  <c:v>1.3892391293112E-2</c:v>
                </c:pt>
                <c:pt idx="31">
                  <c:v>1.4902608563881099E-2</c:v>
                </c:pt>
                <c:pt idx="32">
                  <c:v>1.5255468473956601E-2</c:v>
                </c:pt>
                <c:pt idx="33">
                  <c:v>1.49026085638809E-2</c:v>
                </c:pt>
                <c:pt idx="34">
                  <c:v>1.38923912931136E-2</c:v>
                </c:pt>
                <c:pt idx="35">
                  <c:v>1.2304945153874701E-2</c:v>
                </c:pt>
                <c:pt idx="36">
                  <c:v>1.02715018615779E-2</c:v>
                </c:pt>
                <c:pt idx="37">
                  <c:v>7.9238881413429205E-3</c:v>
                </c:pt>
                <c:pt idx="38">
                  <c:v>5.3727383592446698E-3</c:v>
                </c:pt>
                <c:pt idx="39">
                  <c:v>2.71196082095551E-3</c:v>
                </c:pt>
                <c:pt idx="40" formatCode="0.00E+00">
                  <c:v>1.33753897753018E-7</c:v>
                </c:pt>
                <c:pt idx="41">
                  <c:v>3.4502631307451901E-3</c:v>
                </c:pt>
                <c:pt idx="42">
                  <c:v>6.9722114720816297E-3</c:v>
                </c:pt>
                <c:pt idx="43">
                  <c:v>1.06123898826935E-2</c:v>
                </c:pt>
                <c:pt idx="44">
                  <c:v>1.4248395638450199E-2</c:v>
                </c:pt>
                <c:pt idx="45">
                  <c:v>1.7649291277435499E-2</c:v>
                </c:pt>
                <c:pt idx="46">
                  <c:v>2.0404358760339001E-2</c:v>
                </c:pt>
                <c:pt idx="47">
                  <c:v>2.21252407730246E-2</c:v>
                </c:pt>
                <c:pt idx="48">
                  <c:v>2.2707830511084201E-2</c:v>
                </c:pt>
                <c:pt idx="49">
                  <c:v>2.2125240773025499E-2</c:v>
                </c:pt>
                <c:pt idx="50">
                  <c:v>2.0404358760338501E-2</c:v>
                </c:pt>
                <c:pt idx="51">
                  <c:v>1.76492912774357E-2</c:v>
                </c:pt>
                <c:pt idx="52">
                  <c:v>1.4248395638450401E-2</c:v>
                </c:pt>
                <c:pt idx="53">
                  <c:v>1.06123898826936E-2</c:v>
                </c:pt>
                <c:pt idx="54">
                  <c:v>6.97221147208306E-3</c:v>
                </c:pt>
                <c:pt idx="55">
                  <c:v>3.4502631307438401E-3</c:v>
                </c:pt>
                <c:pt idx="56" formatCode="0.00E+00">
                  <c:v>1.33753898947071E-7</c:v>
                </c:pt>
                <c:pt idx="57">
                  <c:v>2.7119608209552701E-3</c:v>
                </c:pt>
                <c:pt idx="58">
                  <c:v>5.3727383592451104E-3</c:v>
                </c:pt>
                <c:pt idx="59">
                  <c:v>7.9238881413423896E-3</c:v>
                </c:pt>
                <c:pt idx="60">
                  <c:v>1.02715018615737E-2</c:v>
                </c:pt>
                <c:pt idx="61">
                  <c:v>1.2304945153878E-2</c:v>
                </c:pt>
                <c:pt idx="62">
                  <c:v>1.38923912931144E-2</c:v>
                </c:pt>
                <c:pt idx="63">
                  <c:v>1.49026085638798E-2</c:v>
                </c:pt>
                <c:pt idx="65">
                  <c:v>-2.5063770565652801E-2</c:v>
                </c:pt>
                <c:pt idx="66">
                  <c:v>-2.5063770565652801E-2</c:v>
                </c:pt>
                <c:pt idx="67">
                  <c:v>-2.5063770565652801E-2</c:v>
                </c:pt>
                <c:pt idx="68">
                  <c:v>-2.5063770565652801E-2</c:v>
                </c:pt>
                <c:pt idx="69">
                  <c:v>-2.5063770565652801E-2</c:v>
                </c:pt>
                <c:pt idx="70">
                  <c:v>-2.5063770565652801E-2</c:v>
                </c:pt>
                <c:pt idx="71">
                  <c:v>-2.5063770565652801E-2</c:v>
                </c:pt>
                <c:pt idx="72">
                  <c:v>-2.5063770565652801E-2</c:v>
                </c:pt>
                <c:pt idx="73">
                  <c:v>-2.5063770565652801E-2</c:v>
                </c:pt>
                <c:pt idx="74">
                  <c:v>-2.5063770565652801E-2</c:v>
                </c:pt>
                <c:pt idx="75">
                  <c:v>-2.5063770565652801E-2</c:v>
                </c:pt>
                <c:pt idx="76">
                  <c:v>-2.5063770565652801E-2</c:v>
                </c:pt>
                <c:pt idx="77">
                  <c:v>-2.5063770565652801E-2</c:v>
                </c:pt>
                <c:pt idx="78">
                  <c:v>-2.5063770565652801E-2</c:v>
                </c:pt>
                <c:pt idx="79">
                  <c:v>-2.5063770565652801E-2</c:v>
                </c:pt>
                <c:pt idx="80">
                  <c:v>-2.5063770565652801E-2</c:v>
                </c:pt>
                <c:pt idx="81">
                  <c:v>-2.5063770565652801E-2</c:v>
                </c:pt>
                <c:pt idx="82">
                  <c:v>-2.5063770565652801E-2</c:v>
                </c:pt>
                <c:pt idx="83">
                  <c:v>-2.5063770565652801E-2</c:v>
                </c:pt>
                <c:pt idx="84">
                  <c:v>-2.5063770565652801E-2</c:v>
                </c:pt>
                <c:pt idx="85">
                  <c:v>-2.5063770565652801E-2</c:v>
                </c:pt>
                <c:pt idx="86">
                  <c:v>-2.5063770565652801E-2</c:v>
                </c:pt>
                <c:pt idx="87">
                  <c:v>-2.5063770565652801E-2</c:v>
                </c:pt>
                <c:pt idx="88">
                  <c:v>-2.5063770565652801E-2</c:v>
                </c:pt>
                <c:pt idx="89">
                  <c:v>-2.5063770565652801E-2</c:v>
                </c:pt>
                <c:pt idx="90">
                  <c:v>-2.5063770565652801E-2</c:v>
                </c:pt>
                <c:pt idx="91">
                  <c:v>-2.5063770565652801E-2</c:v>
                </c:pt>
                <c:pt idx="92">
                  <c:v>-2.5063770565652801E-2</c:v>
                </c:pt>
                <c:pt idx="93">
                  <c:v>-2.5063770565652801E-2</c:v>
                </c:pt>
                <c:pt idx="94">
                  <c:v>-2.5063770565652801E-2</c:v>
                </c:pt>
                <c:pt idx="95">
                  <c:v>-2.5063770565652801E-2</c:v>
                </c:pt>
                <c:pt idx="96">
                  <c:v>-2.5063770565652801E-2</c:v>
                </c:pt>
              </c:numCache>
            </c:numRef>
          </c:yVal>
          <c:smooth val="0"/>
          <c:extLst>
            <c:ext xmlns:c16="http://schemas.microsoft.com/office/drawing/2014/chart" uri="{C3380CC4-5D6E-409C-BE32-E72D297353CC}">
              <c16:uniqueId val="{00000000-CFC3-40CF-9C9F-F52945E31826}"/>
            </c:ext>
          </c:extLst>
        </c:ser>
        <c:dLbls>
          <c:showLegendKey val="0"/>
          <c:showVal val="0"/>
          <c:showCatName val="0"/>
          <c:showSerName val="0"/>
          <c:showPercent val="0"/>
          <c:showBubbleSize val="0"/>
        </c:dLbls>
        <c:axId val="1924053551"/>
        <c:axId val="1924050223"/>
      </c:scatterChart>
      <c:valAx>
        <c:axId val="19240535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4050223"/>
        <c:crosses val="autoZero"/>
        <c:crossBetween val="midCat"/>
      </c:valAx>
      <c:valAx>
        <c:axId val="19240502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405355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spPr>
            <a:ln w="19050" cap="rnd">
              <a:solidFill>
                <a:schemeClr val="accent1"/>
              </a:solidFill>
              <a:round/>
            </a:ln>
            <a:effectLst/>
          </c:spPr>
          <c:marker>
            <c:symbol val="circle"/>
            <c:size val="8"/>
            <c:spPr>
              <a:solidFill>
                <a:schemeClr val="bg1"/>
              </a:solidFill>
              <a:ln w="9525">
                <a:solidFill>
                  <a:schemeClr val="accent1"/>
                </a:solidFill>
              </a:ln>
              <a:effectLst/>
            </c:spPr>
          </c:marker>
          <c:xVal>
            <c:numRef>
              <c:f>[1]BOUNDARY!$B$1:$B$79</c:f>
              <c:numCache>
                <c:formatCode>General</c:formatCode>
                <c:ptCount val="79"/>
                <c:pt idx="0">
                  <c:v>12</c:v>
                </c:pt>
                <c:pt idx="1">
                  <c:v>12</c:v>
                </c:pt>
                <c:pt idx="2">
                  <c:v>12</c:v>
                </c:pt>
                <c:pt idx="4">
                  <c:v>12</c:v>
                </c:pt>
                <c:pt idx="5">
                  <c:v>12</c:v>
                </c:pt>
                <c:pt idx="6">
                  <c:v>12</c:v>
                </c:pt>
                <c:pt idx="8">
                  <c:v>12</c:v>
                </c:pt>
                <c:pt idx="9">
                  <c:v>12</c:v>
                </c:pt>
                <c:pt idx="10">
                  <c:v>12</c:v>
                </c:pt>
                <c:pt idx="12">
                  <c:v>12</c:v>
                </c:pt>
                <c:pt idx="13">
                  <c:v>12</c:v>
                </c:pt>
                <c:pt idx="14">
                  <c:v>12</c:v>
                </c:pt>
                <c:pt idx="16">
                  <c:v>12</c:v>
                </c:pt>
                <c:pt idx="17">
                  <c:v>10.5</c:v>
                </c:pt>
                <c:pt idx="18">
                  <c:v>9</c:v>
                </c:pt>
                <c:pt idx="20">
                  <c:v>9</c:v>
                </c:pt>
                <c:pt idx="21">
                  <c:v>7.5</c:v>
                </c:pt>
                <c:pt idx="22">
                  <c:v>6</c:v>
                </c:pt>
                <c:pt idx="24">
                  <c:v>6</c:v>
                </c:pt>
                <c:pt idx="25">
                  <c:v>4.5</c:v>
                </c:pt>
                <c:pt idx="26">
                  <c:v>3</c:v>
                </c:pt>
                <c:pt idx="28">
                  <c:v>3</c:v>
                </c:pt>
                <c:pt idx="29">
                  <c:v>1.5</c:v>
                </c:pt>
                <c:pt idx="30">
                  <c:v>0</c:v>
                </c:pt>
                <c:pt idx="32">
                  <c:v>0</c:v>
                </c:pt>
                <c:pt idx="33">
                  <c:v>0</c:v>
                </c:pt>
                <c:pt idx="34">
                  <c:v>0</c:v>
                </c:pt>
                <c:pt idx="36">
                  <c:v>0</c:v>
                </c:pt>
                <c:pt idx="37">
                  <c:v>0</c:v>
                </c:pt>
                <c:pt idx="38">
                  <c:v>0</c:v>
                </c:pt>
                <c:pt idx="40">
                  <c:v>0</c:v>
                </c:pt>
                <c:pt idx="41">
                  <c:v>0</c:v>
                </c:pt>
                <c:pt idx="42">
                  <c:v>0</c:v>
                </c:pt>
                <c:pt idx="44">
                  <c:v>0</c:v>
                </c:pt>
                <c:pt idx="45">
                  <c:v>0</c:v>
                </c:pt>
                <c:pt idx="46">
                  <c:v>0</c:v>
                </c:pt>
                <c:pt idx="48">
                  <c:v>0</c:v>
                </c:pt>
                <c:pt idx="49">
                  <c:v>1.2388235448024101</c:v>
                </c:pt>
                <c:pt idx="50">
                  <c:v>2.4300397955183102</c:v>
                </c:pt>
                <c:pt idx="52">
                  <c:v>2.4300397955183102</c:v>
                </c:pt>
                <c:pt idx="53">
                  <c:v>3.5278709796744701</c:v>
                </c:pt>
                <c:pt idx="54">
                  <c:v>4.4901280605345697</c:v>
                </c:pt>
                <c:pt idx="56">
                  <c:v>4.4901280605345697</c:v>
                </c:pt>
                <c:pt idx="57">
                  <c:v>5.2798320381211603</c:v>
                </c:pt>
                <c:pt idx="58">
                  <c:v>5.8666350314466698</c:v>
                </c:pt>
                <c:pt idx="60">
                  <c:v>5.8666350314466698</c:v>
                </c:pt>
                <c:pt idx="61">
                  <c:v>6.2279865305605098</c:v>
                </c:pt>
                <c:pt idx="62">
                  <c:v>6.35</c:v>
                </c:pt>
                <c:pt idx="64">
                  <c:v>6.35</c:v>
                </c:pt>
                <c:pt idx="65">
                  <c:v>7.0562499999999897</c:v>
                </c:pt>
                <c:pt idx="66">
                  <c:v>7.7624999999999904</c:v>
                </c:pt>
                <c:pt idx="68">
                  <c:v>7.7624999999999904</c:v>
                </c:pt>
                <c:pt idx="69">
                  <c:v>8.46875</c:v>
                </c:pt>
                <c:pt idx="70">
                  <c:v>9.1750000000000007</c:v>
                </c:pt>
                <c:pt idx="72">
                  <c:v>9.1750000000000007</c:v>
                </c:pt>
                <c:pt idx="73">
                  <c:v>9.8812499999999996</c:v>
                </c:pt>
                <c:pt idx="74">
                  <c:v>10.5875</c:v>
                </c:pt>
                <c:pt idx="76">
                  <c:v>10.5875</c:v>
                </c:pt>
                <c:pt idx="77">
                  <c:v>11.293749999999999</c:v>
                </c:pt>
                <c:pt idx="78">
                  <c:v>12</c:v>
                </c:pt>
              </c:numCache>
            </c:numRef>
          </c:xVal>
          <c:yVal>
            <c:numRef>
              <c:f>[1]BOUNDARY!$C$1:$C$79</c:f>
              <c:numCache>
                <c:formatCode>General</c:formatCode>
                <c:ptCount val="79"/>
                <c:pt idx="0">
                  <c:v>0</c:v>
                </c:pt>
                <c:pt idx="1">
                  <c:v>1.1875</c:v>
                </c:pt>
                <c:pt idx="2">
                  <c:v>2.375</c:v>
                </c:pt>
                <c:pt idx="4">
                  <c:v>2.375</c:v>
                </c:pt>
                <c:pt idx="5">
                  <c:v>3.5625</c:v>
                </c:pt>
                <c:pt idx="6">
                  <c:v>4.75</c:v>
                </c:pt>
                <c:pt idx="8">
                  <c:v>4.75</c:v>
                </c:pt>
                <c:pt idx="9">
                  <c:v>5.9375</c:v>
                </c:pt>
                <c:pt idx="10">
                  <c:v>7.125</c:v>
                </c:pt>
                <c:pt idx="12">
                  <c:v>7.125</c:v>
                </c:pt>
                <c:pt idx="13">
                  <c:v>8.3125</c:v>
                </c:pt>
                <c:pt idx="14">
                  <c:v>9.5</c:v>
                </c:pt>
                <c:pt idx="16">
                  <c:v>9.5</c:v>
                </c:pt>
                <c:pt idx="17">
                  <c:v>9.5</c:v>
                </c:pt>
                <c:pt idx="18">
                  <c:v>9.5</c:v>
                </c:pt>
                <c:pt idx="20">
                  <c:v>9.5</c:v>
                </c:pt>
                <c:pt idx="21">
                  <c:v>9.5</c:v>
                </c:pt>
                <c:pt idx="22">
                  <c:v>9.5</c:v>
                </c:pt>
                <c:pt idx="24">
                  <c:v>9.5</c:v>
                </c:pt>
                <c:pt idx="25">
                  <c:v>9.5</c:v>
                </c:pt>
                <c:pt idx="26">
                  <c:v>9.5</c:v>
                </c:pt>
                <c:pt idx="28">
                  <c:v>9.5</c:v>
                </c:pt>
                <c:pt idx="29">
                  <c:v>9.5</c:v>
                </c:pt>
                <c:pt idx="30">
                  <c:v>9.5</c:v>
                </c:pt>
                <c:pt idx="32">
                  <c:v>9.5</c:v>
                </c:pt>
                <c:pt idx="33">
                  <c:v>9.1062499999999993</c:v>
                </c:pt>
                <c:pt idx="34">
                  <c:v>8.7125000000000004</c:v>
                </c:pt>
                <c:pt idx="36">
                  <c:v>8.7125000000000004</c:v>
                </c:pt>
                <c:pt idx="37">
                  <c:v>8.3187499999999996</c:v>
                </c:pt>
                <c:pt idx="38">
                  <c:v>7.9249999999999998</c:v>
                </c:pt>
                <c:pt idx="40">
                  <c:v>7.9249999999999998</c:v>
                </c:pt>
                <c:pt idx="41">
                  <c:v>7.53125</c:v>
                </c:pt>
                <c:pt idx="42">
                  <c:v>7.1374999999999904</c:v>
                </c:pt>
                <c:pt idx="44">
                  <c:v>7.1374999999999904</c:v>
                </c:pt>
                <c:pt idx="45">
                  <c:v>6.7437499999999897</c:v>
                </c:pt>
                <c:pt idx="46">
                  <c:v>6.35</c:v>
                </c:pt>
                <c:pt idx="48">
                  <c:v>6.35</c:v>
                </c:pt>
                <c:pt idx="49">
                  <c:v>6.2279865305605098</c:v>
                </c:pt>
                <c:pt idx="50">
                  <c:v>5.8666350314466698</c:v>
                </c:pt>
                <c:pt idx="52">
                  <c:v>5.8666350314466698</c:v>
                </c:pt>
                <c:pt idx="53">
                  <c:v>5.2798320381211603</c:v>
                </c:pt>
                <c:pt idx="54">
                  <c:v>4.4901280605345697</c:v>
                </c:pt>
                <c:pt idx="56">
                  <c:v>4.4901280605345697</c:v>
                </c:pt>
                <c:pt idx="57">
                  <c:v>3.5278709796744701</c:v>
                </c:pt>
                <c:pt idx="58">
                  <c:v>2.4300397955183199</c:v>
                </c:pt>
                <c:pt idx="60">
                  <c:v>2.4300397955183199</c:v>
                </c:pt>
                <c:pt idx="61">
                  <c:v>1.2388235448024101</c:v>
                </c:pt>
                <c:pt idx="62">
                  <c:v>0</c:v>
                </c:pt>
                <c:pt idx="64">
                  <c:v>0</c:v>
                </c:pt>
                <c:pt idx="65">
                  <c:v>0</c:v>
                </c:pt>
                <c:pt idx="66">
                  <c:v>0</c:v>
                </c:pt>
                <c:pt idx="68">
                  <c:v>0</c:v>
                </c:pt>
                <c:pt idx="69">
                  <c:v>0</c:v>
                </c:pt>
                <c:pt idx="70">
                  <c:v>0</c:v>
                </c:pt>
                <c:pt idx="72">
                  <c:v>0</c:v>
                </c:pt>
                <c:pt idx="73">
                  <c:v>0</c:v>
                </c:pt>
                <c:pt idx="74">
                  <c:v>0</c:v>
                </c:pt>
                <c:pt idx="76">
                  <c:v>0</c:v>
                </c:pt>
                <c:pt idx="77">
                  <c:v>0</c:v>
                </c:pt>
                <c:pt idx="78">
                  <c:v>0</c:v>
                </c:pt>
              </c:numCache>
            </c:numRef>
          </c:yVal>
          <c:smooth val="1"/>
          <c:extLst>
            <c:ext xmlns:c16="http://schemas.microsoft.com/office/drawing/2014/chart" uri="{C3380CC4-5D6E-409C-BE32-E72D297353CC}">
              <c16:uniqueId val="{00000000-9569-4428-8F13-98F841A66B94}"/>
            </c:ext>
          </c:extLst>
        </c:ser>
        <c:dLbls>
          <c:showLegendKey val="0"/>
          <c:showVal val="0"/>
          <c:showCatName val="0"/>
          <c:showSerName val="0"/>
          <c:showPercent val="0"/>
          <c:showBubbleSize val="0"/>
        </c:dLbls>
        <c:axId val="331721311"/>
        <c:axId val="331721727"/>
      </c:scatterChart>
      <c:valAx>
        <c:axId val="331721311"/>
        <c:scaling>
          <c:orientation val="minMax"/>
          <c:max val="1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1721727"/>
        <c:crosses val="autoZero"/>
        <c:crossBetween val="midCat"/>
        <c:majorUnit val="2"/>
        <c:minorUnit val="2"/>
      </c:valAx>
      <c:valAx>
        <c:axId val="331721727"/>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1721311"/>
        <c:crosses val="autoZero"/>
        <c:crossBetween val="midCat"/>
        <c:majorUnit val="2"/>
        <c:minorUnit val="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'quarter-domain-result'!$G$65</c:f>
              <c:strCache>
                <c:ptCount val="1"/>
                <c:pt idx="0">
                  <c:v>POTENTIAL</c:v>
                </c:pt>
              </c:strCache>
            </c:strRef>
          </c:tx>
          <c:spPr>
            <a:ln w="19050" cap="rnd">
              <a:solidFill>
                <a:schemeClr val="accent1"/>
              </a:solidFill>
              <a:round/>
            </a:ln>
            <a:effectLst/>
          </c:spPr>
          <c:marker>
            <c:symbol val="none"/>
          </c:marker>
          <c:xVal>
            <c:numRef>
              <c:f>'quarter-domain-result'!$F$66:$F$85</c:f>
              <c:numCache>
                <c:formatCode>General</c:formatCode>
                <c:ptCount val="20"/>
                <c:pt idx="0">
                  <c:v>6.7764394221435182</c:v>
                </c:pt>
                <c:pt idx="1">
                  <c:v>7.2028788442870351</c:v>
                </c:pt>
                <c:pt idx="2">
                  <c:v>7.6293182664305581</c:v>
                </c:pt>
                <c:pt idx="3">
                  <c:v>8.0557576885740829</c:v>
                </c:pt>
                <c:pt idx="4">
                  <c:v>8.4821971107176068</c:v>
                </c:pt>
                <c:pt idx="5">
                  <c:v>8.9086365328611237</c:v>
                </c:pt>
                <c:pt idx="6">
                  <c:v>9.3350759550046476</c:v>
                </c:pt>
                <c:pt idx="7">
                  <c:v>9.7615153771481715</c:v>
                </c:pt>
                <c:pt idx="8">
                  <c:v>10.187954799291695</c:v>
                </c:pt>
                <c:pt idx="9">
                  <c:v>10.614394221435218</c:v>
                </c:pt>
                <c:pt idx="10">
                  <c:v>11.040833643578743</c:v>
                </c:pt>
                <c:pt idx="11">
                  <c:v>11.467273065722258</c:v>
                </c:pt>
                <c:pt idx="12">
                  <c:v>11.893712487865784</c:v>
                </c:pt>
                <c:pt idx="13">
                  <c:v>12.320151910009308</c:v>
                </c:pt>
                <c:pt idx="14">
                  <c:v>12.746591332152832</c:v>
                </c:pt>
                <c:pt idx="15">
                  <c:v>13.173030754296333</c:v>
                </c:pt>
                <c:pt idx="16">
                  <c:v>13.599470176439848</c:v>
                </c:pt>
                <c:pt idx="17">
                  <c:v>14.025909598583356</c:v>
                </c:pt>
                <c:pt idx="18">
                  <c:v>14.452349020726865</c:v>
                </c:pt>
                <c:pt idx="19">
                  <c:v>14.878788442870373</c:v>
                </c:pt>
              </c:numCache>
            </c:numRef>
          </c:xVal>
          <c:yVal>
            <c:numRef>
              <c:f>'quarter-domain-result'!$G$66:$G$85</c:f>
              <c:numCache>
                <c:formatCode>General</c:formatCode>
                <c:ptCount val="20"/>
                <c:pt idx="0">
                  <c:v>8.7199626270145894E-2</c:v>
                </c:pt>
                <c:pt idx="1">
                  <c:v>7.7797601794919194E-2</c:v>
                </c:pt>
                <c:pt idx="2">
                  <c:v>6.9145461662846505E-2</c:v>
                </c:pt>
                <c:pt idx="3">
                  <c:v>6.1161968342728898E-2</c:v>
                </c:pt>
                <c:pt idx="4">
                  <c:v>5.3790596873233197E-2</c:v>
                </c:pt>
                <c:pt idx="5">
                  <c:v>4.6986946163139198E-2</c:v>
                </c:pt>
                <c:pt idx="6">
                  <c:v>4.0715892369374201E-2</c:v>
                </c:pt>
                <c:pt idx="7">
                  <c:v>3.4949518491721801E-2</c:v>
                </c:pt>
                <c:pt idx="8">
                  <c:v>2.9665585373990101E-2</c:v>
                </c:pt>
                <c:pt idx="9">
                  <c:v>2.48463759312323E-2</c:v>
                </c:pt>
                <c:pt idx="10">
                  <c:v>2.0477802617039E-2</c:v>
                </c:pt>
                <c:pt idx="11">
                  <c:v>1.65487051486971E-2</c:v>
                </c:pt>
                <c:pt idx="12">
                  <c:v>1.3050288748420199E-2</c:v>
                </c:pt>
                <c:pt idx="13">
                  <c:v>9.9756688019156502E-3</c:v>
                </c:pt>
                <c:pt idx="14">
                  <c:v>7.3194998396470803E-3</c:v>
                </c:pt>
                <c:pt idx="15">
                  <c:v>5.0776755610825799E-3</c:v>
                </c:pt>
                <c:pt idx="16">
                  <c:v>3.2470886522469001E-3</c:v>
                </c:pt>
                <c:pt idx="17">
                  <c:v>1.82543293076215E-3</c:v>
                </c:pt>
                <c:pt idx="18">
                  <c:v>8.1107309100864197E-4</c:v>
                </c:pt>
                <c:pt idx="19">
                  <c:v>2.03084568837747E-4</c:v>
                </c:pt>
              </c:numCache>
            </c:numRef>
          </c:yVal>
          <c:smooth val="1"/>
          <c:extLst>
            <c:ext xmlns:c16="http://schemas.microsoft.com/office/drawing/2014/chart" uri="{C3380CC4-5D6E-409C-BE32-E72D297353CC}">
              <c16:uniqueId val="{00000000-C955-4B77-A26D-00A1E2375B0B}"/>
            </c:ext>
          </c:extLst>
        </c:ser>
        <c:dLbls>
          <c:showLegendKey val="0"/>
          <c:showVal val="0"/>
          <c:showCatName val="0"/>
          <c:showSerName val="0"/>
          <c:showPercent val="0"/>
          <c:showBubbleSize val="0"/>
        </c:dLbls>
        <c:axId val="218483455"/>
        <c:axId val="218481791"/>
      </c:scatterChart>
      <c:valAx>
        <c:axId val="218483455"/>
        <c:scaling>
          <c:orientation val="minMax"/>
          <c:min val="6"/>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Radius (from</a:t>
                </a:r>
                <a:r>
                  <a:rPr lang="en-US" altLang="ja-JP" sz="1200" baseline="0"/>
                  <a:t> r=a to r=corner end)</a:t>
                </a:r>
                <a:endParaRPr lang="ja-JP" altLang="en-US" sz="1200"/>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481791"/>
        <c:crosses val="autoZero"/>
        <c:crossBetween val="midCat"/>
        <c:minorUnit val="2"/>
      </c:valAx>
      <c:valAx>
        <c:axId val="21848179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Potential at Internal</a:t>
                </a:r>
                <a:r>
                  <a:rPr lang="en-US" altLang="ja-JP" sz="1200" baseline="0"/>
                  <a:t> points</a:t>
                </a:r>
                <a:endParaRPr lang="ja-JP" alt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8483455"/>
        <c:crosses val="autoZero"/>
        <c:crossBetween val="midCat"/>
        <c:majorUnit val="1.0000000000000002E-2"/>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'quarter-domain-result'!$C$87</c:f>
              <c:strCache>
                <c:ptCount val="1"/>
                <c:pt idx="0">
                  <c:v>∂P/∂n-without-corner-treatment</c:v>
                </c:pt>
              </c:strCache>
            </c:strRef>
          </c:tx>
          <c:spPr>
            <a:ln w="19050" cap="rnd">
              <a:solidFill>
                <a:schemeClr val="accent1"/>
              </a:solidFill>
              <a:round/>
            </a:ln>
            <a:effectLst/>
          </c:spPr>
          <c:marker>
            <c:symbol val="circle"/>
            <c:size val="5"/>
            <c:spPr>
              <a:solidFill>
                <a:schemeClr val="bg1"/>
              </a:solidFill>
              <a:ln w="9525">
                <a:solidFill>
                  <a:schemeClr val="accent1"/>
                </a:solidFill>
              </a:ln>
              <a:effectLst/>
            </c:spPr>
          </c:marker>
          <c:xVal>
            <c:numRef>
              <c:f>'quarter-domain-result'!$B$88:$B$127</c:f>
              <c:numCache>
                <c:formatCode>General</c:formatCode>
                <c:ptCount val="40"/>
                <c:pt idx="0">
                  <c:v>0</c:v>
                </c:pt>
                <c:pt idx="1">
                  <c:v>1.1875</c:v>
                </c:pt>
                <c:pt idx="2">
                  <c:v>2.375</c:v>
                </c:pt>
                <c:pt idx="3">
                  <c:v>3.5625</c:v>
                </c:pt>
                <c:pt idx="4">
                  <c:v>4.75</c:v>
                </c:pt>
                <c:pt idx="5">
                  <c:v>5.9375</c:v>
                </c:pt>
                <c:pt idx="6">
                  <c:v>7.125</c:v>
                </c:pt>
                <c:pt idx="7">
                  <c:v>8.3125</c:v>
                </c:pt>
                <c:pt idx="8">
                  <c:v>9.5</c:v>
                </c:pt>
                <c:pt idx="9">
                  <c:v>11</c:v>
                </c:pt>
                <c:pt idx="10">
                  <c:v>12.5</c:v>
                </c:pt>
                <c:pt idx="11">
                  <c:v>14</c:v>
                </c:pt>
                <c:pt idx="12">
                  <c:v>15.5</c:v>
                </c:pt>
                <c:pt idx="13">
                  <c:v>17</c:v>
                </c:pt>
                <c:pt idx="14">
                  <c:v>18.5</c:v>
                </c:pt>
                <c:pt idx="15">
                  <c:v>20</c:v>
                </c:pt>
                <c:pt idx="16">
                  <c:v>21.5</c:v>
                </c:pt>
                <c:pt idx="17">
                  <c:v>21.893750000000001</c:v>
                </c:pt>
                <c:pt idx="18">
                  <c:v>22.287500000000001</c:v>
                </c:pt>
                <c:pt idx="19">
                  <c:v>22.681249999999999</c:v>
                </c:pt>
                <c:pt idx="20">
                  <c:v>23.074999999999999</c:v>
                </c:pt>
                <c:pt idx="21">
                  <c:v>23.46875</c:v>
                </c:pt>
                <c:pt idx="22">
                  <c:v>23.862500000000001</c:v>
                </c:pt>
                <c:pt idx="23">
                  <c:v>24.256250000000001</c:v>
                </c:pt>
                <c:pt idx="24">
                  <c:v>24.65</c:v>
                </c:pt>
                <c:pt idx="25">
                  <c:v>25.894817682185401</c:v>
                </c:pt>
                <c:pt idx="26">
                  <c:v>27.1396353643708</c:v>
                </c:pt>
                <c:pt idx="27">
                  <c:v>28.384453046556199</c:v>
                </c:pt>
                <c:pt idx="28">
                  <c:v>29.629270728741599</c:v>
                </c:pt>
                <c:pt idx="29">
                  <c:v>30.874088410927101</c:v>
                </c:pt>
                <c:pt idx="30">
                  <c:v>32.1189060931125</c:v>
                </c:pt>
                <c:pt idx="31">
                  <c:v>33.363723775297899</c:v>
                </c:pt>
                <c:pt idx="32">
                  <c:v>34.608541457483298</c:v>
                </c:pt>
                <c:pt idx="33">
                  <c:v>35.314791457483302</c:v>
                </c:pt>
                <c:pt idx="34">
                  <c:v>36.0210414574833</c:v>
                </c:pt>
                <c:pt idx="35">
                  <c:v>36.727291457483297</c:v>
                </c:pt>
                <c:pt idx="36">
                  <c:v>37.433541457483301</c:v>
                </c:pt>
                <c:pt idx="37">
                  <c:v>38.139791457483298</c:v>
                </c:pt>
                <c:pt idx="38">
                  <c:v>38.846041457483302</c:v>
                </c:pt>
                <c:pt idx="39">
                  <c:v>39.5522914574833</c:v>
                </c:pt>
              </c:numCache>
            </c:numRef>
          </c:xVal>
          <c:yVal>
            <c:numRef>
              <c:f>'quarter-domain-result'!$C$88:$C$127</c:f>
              <c:numCache>
                <c:formatCode>General</c:formatCode>
                <c:ptCount val="40"/>
                <c:pt idx="0">
                  <c:v>0</c:v>
                </c:pt>
                <c:pt idx="1">
                  <c:v>1.49020983458768E-2</c:v>
                </c:pt>
                <c:pt idx="2">
                  <c:v>1.3893040723455499E-2</c:v>
                </c:pt>
                <c:pt idx="3">
                  <c:v>1.2305060585422601E-2</c:v>
                </c:pt>
                <c:pt idx="4">
                  <c:v>1.02716146761135E-2</c:v>
                </c:pt>
                <c:pt idx="5">
                  <c:v>7.9239625674933107E-3</c:v>
                </c:pt>
                <c:pt idx="6">
                  <c:v>5.3728579518973604E-3</c:v>
                </c:pt>
                <c:pt idx="7">
                  <c:v>2.71209045734273E-3</c:v>
                </c:pt>
                <c:pt idx="8" formatCode="0.00E+00">
                  <c:v>6.1864662329639401E-7</c:v>
                </c:pt>
                <c:pt idx="9">
                  <c:v>3.4503635976120398E-3</c:v>
                </c:pt>
                <c:pt idx="10">
                  <c:v>6.9722729476309198E-3</c:v>
                </c:pt>
                <c:pt idx="11">
                  <c:v>1.06123589948885E-2</c:v>
                </c:pt>
                <c:pt idx="12">
                  <c:v>1.42483159058243E-2</c:v>
                </c:pt>
                <c:pt idx="13">
                  <c:v>1.7649183485583302E-2</c:v>
                </c:pt>
                <c:pt idx="14">
                  <c:v>2.0404447826061801E-2</c:v>
                </c:pt>
                <c:pt idx="15">
                  <c:v>2.2125401746725702E-2</c:v>
                </c:pt>
                <c:pt idx="16">
                  <c:v>0</c:v>
                </c:pt>
                <c:pt idx="17">
                  <c:v>0</c:v>
                </c:pt>
                <c:pt idx="18">
                  <c:v>0</c:v>
                </c:pt>
                <c:pt idx="19">
                  <c:v>0</c:v>
                </c:pt>
                <c:pt idx="20">
                  <c:v>0</c:v>
                </c:pt>
                <c:pt idx="21">
                  <c:v>0</c:v>
                </c:pt>
                <c:pt idx="22">
                  <c:v>0</c:v>
                </c:pt>
                <c:pt idx="23">
                  <c:v>0</c:v>
                </c:pt>
                <c:pt idx="24">
                  <c:v>-2.5063770565652801E-2</c:v>
                </c:pt>
                <c:pt idx="25">
                  <c:v>-2.5063770565652801E-2</c:v>
                </c:pt>
                <c:pt idx="26">
                  <c:v>-2.5063770565652801E-2</c:v>
                </c:pt>
                <c:pt idx="27">
                  <c:v>-2.5063770565652801E-2</c:v>
                </c:pt>
                <c:pt idx="28">
                  <c:v>-2.5063770565652801E-2</c:v>
                </c:pt>
                <c:pt idx="29">
                  <c:v>-2.5063770565652801E-2</c:v>
                </c:pt>
                <c:pt idx="30">
                  <c:v>-2.5063770565652801E-2</c:v>
                </c:pt>
                <c:pt idx="31">
                  <c:v>-2.5063770565652801E-2</c:v>
                </c:pt>
                <c:pt idx="32">
                  <c:v>0</c:v>
                </c:pt>
                <c:pt idx="33">
                  <c:v>0</c:v>
                </c:pt>
                <c:pt idx="34">
                  <c:v>0</c:v>
                </c:pt>
                <c:pt idx="35">
                  <c:v>0</c:v>
                </c:pt>
                <c:pt idx="36">
                  <c:v>0</c:v>
                </c:pt>
                <c:pt idx="37">
                  <c:v>0</c:v>
                </c:pt>
                <c:pt idx="38">
                  <c:v>0</c:v>
                </c:pt>
                <c:pt idx="39">
                  <c:v>0</c:v>
                </c:pt>
              </c:numCache>
            </c:numRef>
          </c:yVal>
          <c:smooth val="0"/>
          <c:extLst>
            <c:ext xmlns:c16="http://schemas.microsoft.com/office/drawing/2014/chart" uri="{C3380CC4-5D6E-409C-BE32-E72D297353CC}">
              <c16:uniqueId val="{00000000-4CA0-46D3-8AEC-9105FB13A0EC}"/>
            </c:ext>
          </c:extLst>
        </c:ser>
        <c:dLbls>
          <c:showLegendKey val="0"/>
          <c:showVal val="0"/>
          <c:showCatName val="0"/>
          <c:showSerName val="0"/>
          <c:showPercent val="0"/>
          <c:showBubbleSize val="0"/>
        </c:dLbls>
        <c:axId val="451225791"/>
        <c:axId val="451228287"/>
      </c:scatterChart>
      <c:valAx>
        <c:axId val="451225791"/>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Peripheral Distance (Starting point x=c, y=0)</a:t>
                </a:r>
                <a:endParaRPr lang="ja-JP" altLang="en-US" sz="1200"/>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1228287"/>
        <c:crosses val="autoZero"/>
        <c:crossBetween val="midCat"/>
        <c:minorUnit val="5"/>
      </c:valAx>
      <c:valAx>
        <c:axId val="451228287"/>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dP/dn</a:t>
                </a:r>
                <a:endParaRPr lang="ja-JP" alt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1225791"/>
        <c:crosses val="autoZero"/>
        <c:crossBetween val="midCat"/>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spPr>
            <a:ln w="38100" cap="rnd">
              <a:solidFill>
                <a:srgbClr val="C00000"/>
              </a:solidFill>
              <a:round/>
            </a:ln>
            <a:effectLst/>
          </c:spPr>
          <c:marker>
            <c:symbol val="circle"/>
            <c:size val="8"/>
            <c:spPr>
              <a:solidFill>
                <a:schemeClr val="bg1"/>
              </a:solidFill>
              <a:ln w="25400">
                <a:solidFill>
                  <a:srgbClr val="C00000"/>
                </a:solidFill>
              </a:ln>
              <a:effectLst/>
            </c:spPr>
          </c:marker>
          <c:xVal>
            <c:numRef>
              <c:f>'quarter-domain-result'!$G$48:$G$56</c:f>
              <c:numCache>
                <c:formatCode>General</c:formatCode>
                <c:ptCount val="9"/>
                <c:pt idx="0">
                  <c:v>-4.7123889803846897</c:v>
                </c:pt>
                <c:pt idx="1">
                  <c:v>-4.9087385212340511</c:v>
                </c:pt>
                <c:pt idx="2">
                  <c:v>-5.1050880620834125</c:v>
                </c:pt>
                <c:pt idx="3">
                  <c:v>-5.3014376029327757</c:v>
                </c:pt>
                <c:pt idx="4">
                  <c:v>-5.497787143782138</c:v>
                </c:pt>
                <c:pt idx="5">
                  <c:v>-5.6941366846315002</c:v>
                </c:pt>
                <c:pt idx="6">
                  <c:v>-5.8904862254808616</c:v>
                </c:pt>
                <c:pt idx="7">
                  <c:v>-6.0868357663302248</c:v>
                </c:pt>
                <c:pt idx="8">
                  <c:v>-6.2831853071795862</c:v>
                </c:pt>
              </c:numCache>
            </c:numRef>
          </c:xVal>
          <c:yVal>
            <c:numRef>
              <c:f>'quarter-domain-result'!$H$48:$H$56</c:f>
              <c:numCache>
                <c:formatCode>General</c:formatCode>
                <c:ptCount val="9"/>
                <c:pt idx="0">
                  <c:v>7.4083564913508398E-2</c:v>
                </c:pt>
                <c:pt idx="1">
                  <c:v>7.6080262009004695E-2</c:v>
                </c:pt>
                <c:pt idx="2">
                  <c:v>8.1346128367655895E-2</c:v>
                </c:pt>
                <c:pt idx="3">
                  <c:v>8.8107785134928701E-2</c:v>
                </c:pt>
                <c:pt idx="4">
                  <c:v>9.4440141233894603E-2</c:v>
                </c:pt>
                <c:pt idx="5">
                  <c:v>9.9079540968187593E-2</c:v>
                </c:pt>
                <c:pt idx="6">
                  <c:v>0.101728376291911</c:v>
                </c:pt>
                <c:pt idx="7">
                  <c:v>0.102853917997817</c:v>
                </c:pt>
                <c:pt idx="8">
                  <c:v>0.10312852417896599</c:v>
                </c:pt>
              </c:numCache>
            </c:numRef>
          </c:yVal>
          <c:smooth val="1"/>
          <c:extLst>
            <c:ext xmlns:c16="http://schemas.microsoft.com/office/drawing/2014/chart" uri="{C3380CC4-5D6E-409C-BE32-E72D297353CC}">
              <c16:uniqueId val="{00000000-BAA1-40A6-8AF1-895DBB7944F4}"/>
            </c:ext>
          </c:extLst>
        </c:ser>
        <c:dLbls>
          <c:showLegendKey val="0"/>
          <c:showVal val="0"/>
          <c:showCatName val="0"/>
          <c:showSerName val="0"/>
          <c:showPercent val="0"/>
          <c:showBubbleSize val="0"/>
        </c:dLbls>
        <c:axId val="463116559"/>
        <c:axId val="463123631"/>
      </c:scatterChart>
      <c:valAx>
        <c:axId val="463116559"/>
        <c:scaling>
          <c:orientation val="minMax"/>
          <c:max val="-4.71"/>
          <c:min val="-6.28"/>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Angle</a:t>
                </a:r>
                <a:r>
                  <a:rPr lang="en-US" altLang="ja-JP" sz="1200" baseline="0"/>
                  <a:t> [Radian]</a:t>
                </a:r>
                <a:endParaRPr lang="ja-JP" altLang="en-US" sz="1200"/>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123631"/>
        <c:crosses val="autoZero"/>
        <c:crossBetween val="midCat"/>
        <c:majorUnit val="0.39200000000000007"/>
        <c:minorUnit val="0.39200000000000007"/>
      </c:valAx>
      <c:valAx>
        <c:axId val="46312363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Potential</a:t>
                </a:r>
                <a:endParaRPr lang="ja-JP" alt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116559"/>
        <c:crossesAt val="-6.28"/>
        <c:crossBetween val="midCat"/>
        <c:min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1"/>
          <c:order val="0"/>
          <c:tx>
            <c:strRef>
              <c:f>'quarter-domain-result'!$C$87</c:f>
              <c:strCache>
                <c:ptCount val="1"/>
                <c:pt idx="0">
                  <c:v>∂P/∂n-without-corner-treatment</c:v>
                </c:pt>
              </c:strCache>
            </c:strRef>
          </c:tx>
          <c:xVal>
            <c:numRef>
              <c:f>'quarter-domain-result'!$B$88:$B$127</c:f>
              <c:numCache>
                <c:formatCode>General</c:formatCode>
                <c:ptCount val="40"/>
                <c:pt idx="0">
                  <c:v>0</c:v>
                </c:pt>
                <c:pt idx="1">
                  <c:v>1.1875</c:v>
                </c:pt>
                <c:pt idx="2">
                  <c:v>2.375</c:v>
                </c:pt>
                <c:pt idx="3">
                  <c:v>3.5625</c:v>
                </c:pt>
                <c:pt idx="4">
                  <c:v>4.75</c:v>
                </c:pt>
                <c:pt idx="5">
                  <c:v>5.9375</c:v>
                </c:pt>
                <c:pt idx="6">
                  <c:v>7.125</c:v>
                </c:pt>
                <c:pt idx="7">
                  <c:v>8.3125</c:v>
                </c:pt>
                <c:pt idx="8">
                  <c:v>9.5</c:v>
                </c:pt>
                <c:pt idx="9">
                  <c:v>11</c:v>
                </c:pt>
                <c:pt idx="10">
                  <c:v>12.5</c:v>
                </c:pt>
                <c:pt idx="11">
                  <c:v>14</c:v>
                </c:pt>
                <c:pt idx="12">
                  <c:v>15.5</c:v>
                </c:pt>
                <c:pt idx="13">
                  <c:v>17</c:v>
                </c:pt>
                <c:pt idx="14">
                  <c:v>18.5</c:v>
                </c:pt>
                <c:pt idx="15">
                  <c:v>20</c:v>
                </c:pt>
                <c:pt idx="16">
                  <c:v>21.5</c:v>
                </c:pt>
                <c:pt idx="17">
                  <c:v>21.893750000000001</c:v>
                </c:pt>
                <c:pt idx="18">
                  <c:v>22.287500000000001</c:v>
                </c:pt>
                <c:pt idx="19">
                  <c:v>22.681249999999999</c:v>
                </c:pt>
                <c:pt idx="20">
                  <c:v>23.074999999999999</c:v>
                </c:pt>
                <c:pt idx="21">
                  <c:v>23.46875</c:v>
                </c:pt>
                <c:pt idx="22">
                  <c:v>23.862500000000001</c:v>
                </c:pt>
                <c:pt idx="23">
                  <c:v>24.256250000000001</c:v>
                </c:pt>
                <c:pt idx="24">
                  <c:v>24.65</c:v>
                </c:pt>
                <c:pt idx="25">
                  <c:v>25.894817682185401</c:v>
                </c:pt>
                <c:pt idx="26">
                  <c:v>27.1396353643708</c:v>
                </c:pt>
                <c:pt idx="27">
                  <c:v>28.384453046556199</c:v>
                </c:pt>
                <c:pt idx="28">
                  <c:v>29.629270728741599</c:v>
                </c:pt>
                <c:pt idx="29">
                  <c:v>30.874088410927101</c:v>
                </c:pt>
                <c:pt idx="30">
                  <c:v>32.1189060931125</c:v>
                </c:pt>
                <c:pt idx="31">
                  <c:v>33.363723775297899</c:v>
                </c:pt>
                <c:pt idx="32">
                  <c:v>34.608541457483298</c:v>
                </c:pt>
                <c:pt idx="33">
                  <c:v>35.314791457483302</c:v>
                </c:pt>
                <c:pt idx="34">
                  <c:v>36.0210414574833</c:v>
                </c:pt>
                <c:pt idx="35">
                  <c:v>36.727291457483297</c:v>
                </c:pt>
                <c:pt idx="36">
                  <c:v>37.433541457483301</c:v>
                </c:pt>
                <c:pt idx="37">
                  <c:v>38.139791457483298</c:v>
                </c:pt>
                <c:pt idx="38">
                  <c:v>38.846041457483302</c:v>
                </c:pt>
                <c:pt idx="39">
                  <c:v>39.5522914574833</c:v>
                </c:pt>
              </c:numCache>
            </c:numRef>
          </c:xVal>
          <c:yVal>
            <c:numRef>
              <c:f>'quarter-domain-result'!$C$88:$C$127</c:f>
              <c:numCache>
                <c:formatCode>General</c:formatCode>
                <c:ptCount val="40"/>
                <c:pt idx="0">
                  <c:v>0</c:v>
                </c:pt>
                <c:pt idx="1">
                  <c:v>1.49020983458768E-2</c:v>
                </c:pt>
                <c:pt idx="2">
                  <c:v>1.3893040723455499E-2</c:v>
                </c:pt>
                <c:pt idx="3">
                  <c:v>1.2305060585422601E-2</c:v>
                </c:pt>
                <c:pt idx="4">
                  <c:v>1.02716146761135E-2</c:v>
                </c:pt>
                <c:pt idx="5">
                  <c:v>7.9239625674933107E-3</c:v>
                </c:pt>
                <c:pt idx="6">
                  <c:v>5.3728579518973604E-3</c:v>
                </c:pt>
                <c:pt idx="7">
                  <c:v>2.71209045734273E-3</c:v>
                </c:pt>
                <c:pt idx="8" formatCode="0.00E+00">
                  <c:v>6.1864662329639401E-7</c:v>
                </c:pt>
                <c:pt idx="9">
                  <c:v>3.4503635976120398E-3</c:v>
                </c:pt>
                <c:pt idx="10">
                  <c:v>6.9722729476309198E-3</c:v>
                </c:pt>
                <c:pt idx="11">
                  <c:v>1.06123589948885E-2</c:v>
                </c:pt>
                <c:pt idx="12">
                  <c:v>1.42483159058243E-2</c:v>
                </c:pt>
                <c:pt idx="13">
                  <c:v>1.7649183485583302E-2</c:v>
                </c:pt>
                <c:pt idx="14">
                  <c:v>2.0404447826061801E-2</c:v>
                </c:pt>
                <c:pt idx="15">
                  <c:v>2.2125401746725702E-2</c:v>
                </c:pt>
                <c:pt idx="16">
                  <c:v>0</c:v>
                </c:pt>
                <c:pt idx="17">
                  <c:v>0</c:v>
                </c:pt>
                <c:pt idx="18">
                  <c:v>0</c:v>
                </c:pt>
                <c:pt idx="19">
                  <c:v>0</c:v>
                </c:pt>
                <c:pt idx="20">
                  <c:v>0</c:v>
                </c:pt>
                <c:pt idx="21">
                  <c:v>0</c:v>
                </c:pt>
                <c:pt idx="22">
                  <c:v>0</c:v>
                </c:pt>
                <c:pt idx="23">
                  <c:v>0</c:v>
                </c:pt>
                <c:pt idx="24">
                  <c:v>-2.5063770565652801E-2</c:v>
                </c:pt>
                <c:pt idx="25">
                  <c:v>-2.5063770565652801E-2</c:v>
                </c:pt>
                <c:pt idx="26">
                  <c:v>-2.5063770565652801E-2</c:v>
                </c:pt>
                <c:pt idx="27">
                  <c:v>-2.5063770565652801E-2</c:v>
                </c:pt>
                <c:pt idx="28">
                  <c:v>-2.5063770565652801E-2</c:v>
                </c:pt>
                <c:pt idx="29">
                  <c:v>-2.5063770565652801E-2</c:v>
                </c:pt>
                <c:pt idx="30">
                  <c:v>-2.5063770565652801E-2</c:v>
                </c:pt>
                <c:pt idx="31">
                  <c:v>-2.5063770565652801E-2</c:v>
                </c:pt>
                <c:pt idx="32">
                  <c:v>0</c:v>
                </c:pt>
                <c:pt idx="33">
                  <c:v>0</c:v>
                </c:pt>
                <c:pt idx="34">
                  <c:v>0</c:v>
                </c:pt>
                <c:pt idx="35">
                  <c:v>0</c:v>
                </c:pt>
                <c:pt idx="36">
                  <c:v>0</c:v>
                </c:pt>
                <c:pt idx="37">
                  <c:v>0</c:v>
                </c:pt>
                <c:pt idx="38">
                  <c:v>0</c:v>
                </c:pt>
                <c:pt idx="39">
                  <c:v>0</c:v>
                </c:pt>
              </c:numCache>
            </c:numRef>
          </c:yVal>
          <c:smooth val="0"/>
          <c:extLst>
            <c:ext xmlns:c16="http://schemas.microsoft.com/office/drawing/2014/chart" uri="{C3380CC4-5D6E-409C-BE32-E72D297353CC}">
              <c16:uniqueId val="{00000004-77FD-446A-97B8-84C1443ECB9D}"/>
            </c:ext>
          </c:extLst>
        </c:ser>
        <c:ser>
          <c:idx val="0"/>
          <c:order val="1"/>
          <c:tx>
            <c:strRef>
              <c:f>'計算結果矩形(長方形)'!$C$171</c:f>
              <c:strCache>
                <c:ptCount val="1"/>
                <c:pt idx="0">
                  <c:v>∂P/∂n-Full Domain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'計算結果矩形(長方形)'!$B$172:$B$268</c:f>
              <c:numCache>
                <c:formatCode>General</c:formatCode>
                <c:ptCount val="97"/>
                <c:pt idx="0">
                  <c:v>0</c:v>
                </c:pt>
                <c:pt idx="1">
                  <c:v>1.1875</c:v>
                </c:pt>
                <c:pt idx="2">
                  <c:v>2.375</c:v>
                </c:pt>
                <c:pt idx="3">
                  <c:v>3.5625</c:v>
                </c:pt>
                <c:pt idx="4">
                  <c:v>4.75</c:v>
                </c:pt>
                <c:pt idx="5">
                  <c:v>5.9375</c:v>
                </c:pt>
                <c:pt idx="6">
                  <c:v>7.125</c:v>
                </c:pt>
                <c:pt idx="7">
                  <c:v>8.3125</c:v>
                </c:pt>
                <c:pt idx="8">
                  <c:v>9.5</c:v>
                </c:pt>
                <c:pt idx="9">
                  <c:v>11</c:v>
                </c:pt>
                <c:pt idx="10">
                  <c:v>12.5</c:v>
                </c:pt>
                <c:pt idx="11">
                  <c:v>14</c:v>
                </c:pt>
                <c:pt idx="12">
                  <c:v>15.5</c:v>
                </c:pt>
                <c:pt idx="13">
                  <c:v>17</c:v>
                </c:pt>
                <c:pt idx="14">
                  <c:v>18.5</c:v>
                </c:pt>
                <c:pt idx="15">
                  <c:v>20</c:v>
                </c:pt>
                <c:pt idx="16">
                  <c:v>21.5</c:v>
                </c:pt>
                <c:pt idx="17">
                  <c:v>23</c:v>
                </c:pt>
                <c:pt idx="18">
                  <c:v>24.5</c:v>
                </c:pt>
                <c:pt idx="19">
                  <c:v>26</c:v>
                </c:pt>
                <c:pt idx="20">
                  <c:v>27.5</c:v>
                </c:pt>
                <c:pt idx="21">
                  <c:v>29</c:v>
                </c:pt>
                <c:pt idx="22">
                  <c:v>30.5</c:v>
                </c:pt>
                <c:pt idx="23">
                  <c:v>32</c:v>
                </c:pt>
                <c:pt idx="24">
                  <c:v>33.5</c:v>
                </c:pt>
                <c:pt idx="25">
                  <c:v>34.6875</c:v>
                </c:pt>
                <c:pt idx="26">
                  <c:v>35.875</c:v>
                </c:pt>
                <c:pt idx="27">
                  <c:v>37.0625</c:v>
                </c:pt>
                <c:pt idx="28">
                  <c:v>38.25</c:v>
                </c:pt>
                <c:pt idx="29">
                  <c:v>39.4375</c:v>
                </c:pt>
                <c:pt idx="30">
                  <c:v>40.625</c:v>
                </c:pt>
                <c:pt idx="31">
                  <c:v>41.8125</c:v>
                </c:pt>
                <c:pt idx="32">
                  <c:v>43</c:v>
                </c:pt>
                <c:pt idx="33">
                  <c:v>44.1875</c:v>
                </c:pt>
                <c:pt idx="34">
                  <c:v>45.375</c:v>
                </c:pt>
                <c:pt idx="35">
                  <c:v>46.5625</c:v>
                </c:pt>
                <c:pt idx="36">
                  <c:v>47.75</c:v>
                </c:pt>
                <c:pt idx="37">
                  <c:v>48.9375</c:v>
                </c:pt>
                <c:pt idx="38">
                  <c:v>50.125</c:v>
                </c:pt>
                <c:pt idx="39">
                  <c:v>51.3125</c:v>
                </c:pt>
                <c:pt idx="40">
                  <c:v>52.5</c:v>
                </c:pt>
                <c:pt idx="41">
                  <c:v>54</c:v>
                </c:pt>
                <c:pt idx="42">
                  <c:v>55.5</c:v>
                </c:pt>
                <c:pt idx="43">
                  <c:v>57</c:v>
                </c:pt>
                <c:pt idx="44">
                  <c:v>58.5</c:v>
                </c:pt>
                <c:pt idx="45">
                  <c:v>60</c:v>
                </c:pt>
                <c:pt idx="46">
                  <c:v>61.5</c:v>
                </c:pt>
                <c:pt idx="47">
                  <c:v>63</c:v>
                </c:pt>
                <c:pt idx="48">
                  <c:v>64.5</c:v>
                </c:pt>
                <c:pt idx="49">
                  <c:v>66</c:v>
                </c:pt>
                <c:pt idx="50">
                  <c:v>67.5</c:v>
                </c:pt>
                <c:pt idx="51">
                  <c:v>69</c:v>
                </c:pt>
                <c:pt idx="52">
                  <c:v>70.5</c:v>
                </c:pt>
                <c:pt idx="53">
                  <c:v>72</c:v>
                </c:pt>
                <c:pt idx="54">
                  <c:v>73.5</c:v>
                </c:pt>
                <c:pt idx="55">
                  <c:v>75</c:v>
                </c:pt>
                <c:pt idx="56">
                  <c:v>76.5</c:v>
                </c:pt>
                <c:pt idx="57">
                  <c:v>77.6875</c:v>
                </c:pt>
                <c:pt idx="58">
                  <c:v>78.875</c:v>
                </c:pt>
                <c:pt idx="59">
                  <c:v>80.0625</c:v>
                </c:pt>
                <c:pt idx="60">
                  <c:v>81.25</c:v>
                </c:pt>
                <c:pt idx="61">
                  <c:v>82.4375</c:v>
                </c:pt>
                <c:pt idx="62">
                  <c:v>83.625</c:v>
                </c:pt>
                <c:pt idx="63">
                  <c:v>84.8125</c:v>
                </c:pt>
                <c:pt idx="65">
                  <c:v>90.585944054461706</c:v>
                </c:pt>
                <c:pt idx="66">
                  <c:v>91.830761736647105</c:v>
                </c:pt>
                <c:pt idx="67">
                  <c:v>93.075579418832604</c:v>
                </c:pt>
                <c:pt idx="68">
                  <c:v>94.320397101018003</c:v>
                </c:pt>
                <c:pt idx="69">
                  <c:v>95.565214783203402</c:v>
                </c:pt>
                <c:pt idx="70">
                  <c:v>96.810032465388801</c:v>
                </c:pt>
                <c:pt idx="71">
                  <c:v>98.0548501475742</c:v>
                </c:pt>
                <c:pt idx="72">
                  <c:v>99.299667829759599</c:v>
                </c:pt>
                <c:pt idx="73">
                  <c:v>100.544485511945</c:v>
                </c:pt>
                <c:pt idx="74">
                  <c:v>101.78930319413</c:v>
                </c:pt>
                <c:pt idx="75">
                  <c:v>103.034120876315</c:v>
                </c:pt>
                <c:pt idx="76">
                  <c:v>104.278938558501</c:v>
                </c:pt>
                <c:pt idx="77">
                  <c:v>105.523756240686</c:v>
                </c:pt>
                <c:pt idx="78">
                  <c:v>106.76857392287199</c:v>
                </c:pt>
                <c:pt idx="79">
                  <c:v>108.013391605057</c:v>
                </c:pt>
                <c:pt idx="80">
                  <c:v>109.258209287242</c:v>
                </c:pt>
                <c:pt idx="81">
                  <c:v>110.50302696942801</c:v>
                </c:pt>
                <c:pt idx="82">
                  <c:v>111.74784465161299</c:v>
                </c:pt>
                <c:pt idx="83">
                  <c:v>112.992662333799</c:v>
                </c:pt>
                <c:pt idx="84">
                  <c:v>114.237480015984</c:v>
                </c:pt>
                <c:pt idx="85">
                  <c:v>115.48229769817</c:v>
                </c:pt>
                <c:pt idx="86">
                  <c:v>116.727115380355</c:v>
                </c:pt>
                <c:pt idx="87">
                  <c:v>117.97193306254</c:v>
                </c:pt>
                <c:pt idx="88">
                  <c:v>119.216750744726</c:v>
                </c:pt>
                <c:pt idx="89">
                  <c:v>120.461568426911</c:v>
                </c:pt>
                <c:pt idx="90">
                  <c:v>121.706386109097</c:v>
                </c:pt>
                <c:pt idx="91">
                  <c:v>122.951203791282</c:v>
                </c:pt>
                <c:pt idx="92">
                  <c:v>124.196021473467</c:v>
                </c:pt>
                <c:pt idx="93">
                  <c:v>125.44083915565299</c:v>
                </c:pt>
                <c:pt idx="94">
                  <c:v>126.685656837838</c:v>
                </c:pt>
                <c:pt idx="95">
                  <c:v>127.93047452002401</c:v>
                </c:pt>
                <c:pt idx="96">
                  <c:v>129.17529220220899</c:v>
                </c:pt>
              </c:numCache>
            </c:numRef>
          </c:xVal>
          <c:yVal>
            <c:numRef>
              <c:f>'計算結果矩形(長方形)'!$C$172:$C$268</c:f>
              <c:numCache>
                <c:formatCode>General</c:formatCode>
                <c:ptCount val="97"/>
                <c:pt idx="0">
                  <c:v>1.5255468473959999E-2</c:v>
                </c:pt>
                <c:pt idx="1">
                  <c:v>1.4902608563880501E-2</c:v>
                </c:pt>
                <c:pt idx="2">
                  <c:v>1.38923912931137E-2</c:v>
                </c:pt>
                <c:pt idx="3">
                  <c:v>1.2304945153880101E-2</c:v>
                </c:pt>
                <c:pt idx="4">
                  <c:v>1.02715018615746E-2</c:v>
                </c:pt>
                <c:pt idx="5">
                  <c:v>7.9238881413419299E-3</c:v>
                </c:pt>
                <c:pt idx="6">
                  <c:v>5.3727383592468304E-3</c:v>
                </c:pt>
                <c:pt idx="7">
                  <c:v>2.7119608209554302E-3</c:v>
                </c:pt>
                <c:pt idx="8" formatCode="0.00E+00">
                  <c:v>1.3375389689072501E-7</c:v>
                </c:pt>
                <c:pt idx="9">
                  <c:v>3.4502631307436601E-3</c:v>
                </c:pt>
                <c:pt idx="10">
                  <c:v>6.9722114720825604E-3</c:v>
                </c:pt>
                <c:pt idx="11">
                  <c:v>1.0612389882695699E-2</c:v>
                </c:pt>
                <c:pt idx="12">
                  <c:v>1.4248395638446799E-2</c:v>
                </c:pt>
                <c:pt idx="13">
                  <c:v>1.7649291277435399E-2</c:v>
                </c:pt>
                <c:pt idx="14">
                  <c:v>2.0404358760335899E-2</c:v>
                </c:pt>
                <c:pt idx="15">
                  <c:v>2.2125240773028899E-2</c:v>
                </c:pt>
                <c:pt idx="16">
                  <c:v>2.2707830511076402E-2</c:v>
                </c:pt>
                <c:pt idx="17">
                  <c:v>2.2125240773029201E-2</c:v>
                </c:pt>
                <c:pt idx="18">
                  <c:v>2.0404358760334598E-2</c:v>
                </c:pt>
                <c:pt idx="19">
                  <c:v>1.7649291277436401E-2</c:v>
                </c:pt>
                <c:pt idx="20">
                  <c:v>1.4248395638445099E-2</c:v>
                </c:pt>
                <c:pt idx="21">
                  <c:v>1.0612389882697E-2</c:v>
                </c:pt>
                <c:pt idx="22">
                  <c:v>6.9722114720787596E-3</c:v>
                </c:pt>
                <c:pt idx="23">
                  <c:v>3.4502631307460402E-3</c:v>
                </c:pt>
                <c:pt idx="24" formatCode="0.00E+00">
                  <c:v>1.3375389446529699E-7</c:v>
                </c:pt>
                <c:pt idx="25">
                  <c:v>2.7119608209555902E-3</c:v>
                </c:pt>
                <c:pt idx="26">
                  <c:v>5.3727383592447903E-3</c:v>
                </c:pt>
                <c:pt idx="27">
                  <c:v>7.9238881413450698E-3</c:v>
                </c:pt>
                <c:pt idx="28">
                  <c:v>1.0271501861569599E-2</c:v>
                </c:pt>
                <c:pt idx="29">
                  <c:v>1.23049451538783E-2</c:v>
                </c:pt>
                <c:pt idx="30">
                  <c:v>1.3892391293112E-2</c:v>
                </c:pt>
                <c:pt idx="31">
                  <c:v>1.4902608563881099E-2</c:v>
                </c:pt>
                <c:pt idx="32">
                  <c:v>1.5255468473956601E-2</c:v>
                </c:pt>
                <c:pt idx="33">
                  <c:v>1.49026085638809E-2</c:v>
                </c:pt>
                <c:pt idx="34">
                  <c:v>1.38923912931136E-2</c:v>
                </c:pt>
                <c:pt idx="35">
                  <c:v>1.2304945153874701E-2</c:v>
                </c:pt>
                <c:pt idx="36">
                  <c:v>1.02715018615779E-2</c:v>
                </c:pt>
                <c:pt idx="37">
                  <c:v>7.9238881413429205E-3</c:v>
                </c:pt>
                <c:pt idx="38">
                  <c:v>5.3727383592446698E-3</c:v>
                </c:pt>
                <c:pt idx="39">
                  <c:v>2.71196082095551E-3</c:v>
                </c:pt>
                <c:pt idx="40" formatCode="0.00E+00">
                  <c:v>1.33753897753018E-7</c:v>
                </c:pt>
                <c:pt idx="41">
                  <c:v>3.4502631307451901E-3</c:v>
                </c:pt>
                <c:pt idx="42">
                  <c:v>6.9722114720816297E-3</c:v>
                </c:pt>
                <c:pt idx="43">
                  <c:v>1.06123898826935E-2</c:v>
                </c:pt>
                <c:pt idx="44">
                  <c:v>1.4248395638450199E-2</c:v>
                </c:pt>
                <c:pt idx="45">
                  <c:v>1.7649291277435499E-2</c:v>
                </c:pt>
                <c:pt idx="46">
                  <c:v>2.0404358760339001E-2</c:v>
                </c:pt>
                <c:pt idx="47">
                  <c:v>2.21252407730246E-2</c:v>
                </c:pt>
                <c:pt idx="48">
                  <c:v>2.2707830511084201E-2</c:v>
                </c:pt>
                <c:pt idx="49">
                  <c:v>2.2125240773025499E-2</c:v>
                </c:pt>
                <c:pt idx="50">
                  <c:v>2.0404358760338501E-2</c:v>
                </c:pt>
                <c:pt idx="51">
                  <c:v>1.76492912774357E-2</c:v>
                </c:pt>
                <c:pt idx="52">
                  <c:v>1.4248395638450401E-2</c:v>
                </c:pt>
                <c:pt idx="53">
                  <c:v>1.06123898826936E-2</c:v>
                </c:pt>
                <c:pt idx="54">
                  <c:v>6.97221147208306E-3</c:v>
                </c:pt>
                <c:pt idx="55">
                  <c:v>3.4502631307438401E-3</c:v>
                </c:pt>
                <c:pt idx="56" formatCode="0.00E+00">
                  <c:v>1.33753898947071E-7</c:v>
                </c:pt>
                <c:pt idx="57">
                  <c:v>2.7119608209552701E-3</c:v>
                </c:pt>
                <c:pt idx="58">
                  <c:v>5.3727383592451104E-3</c:v>
                </c:pt>
                <c:pt idx="59">
                  <c:v>7.9238881413423896E-3</c:v>
                </c:pt>
                <c:pt idx="60">
                  <c:v>1.02715018615737E-2</c:v>
                </c:pt>
                <c:pt idx="61">
                  <c:v>1.2304945153878E-2</c:v>
                </c:pt>
                <c:pt idx="62">
                  <c:v>1.38923912931144E-2</c:v>
                </c:pt>
                <c:pt idx="63">
                  <c:v>1.49026085638798E-2</c:v>
                </c:pt>
                <c:pt idx="65">
                  <c:v>-2.5063770565652801E-2</c:v>
                </c:pt>
                <c:pt idx="66">
                  <c:v>-2.5063770565652801E-2</c:v>
                </c:pt>
                <c:pt idx="67">
                  <c:v>-2.5063770565652801E-2</c:v>
                </c:pt>
                <c:pt idx="68">
                  <c:v>-2.5063770565652801E-2</c:v>
                </c:pt>
                <c:pt idx="69">
                  <c:v>-2.5063770565652801E-2</c:v>
                </c:pt>
                <c:pt idx="70">
                  <c:v>-2.5063770565652801E-2</c:v>
                </c:pt>
                <c:pt idx="71">
                  <c:v>-2.5063770565652801E-2</c:v>
                </c:pt>
                <c:pt idx="72">
                  <c:v>-2.5063770565652801E-2</c:v>
                </c:pt>
                <c:pt idx="73">
                  <c:v>-2.5063770565652801E-2</c:v>
                </c:pt>
                <c:pt idx="74">
                  <c:v>-2.5063770565652801E-2</c:v>
                </c:pt>
                <c:pt idx="75">
                  <c:v>-2.5063770565652801E-2</c:v>
                </c:pt>
                <c:pt idx="76">
                  <c:v>-2.5063770565652801E-2</c:v>
                </c:pt>
                <c:pt idx="77">
                  <c:v>-2.5063770565652801E-2</c:v>
                </c:pt>
                <c:pt idx="78">
                  <c:v>-2.5063770565652801E-2</c:v>
                </c:pt>
                <c:pt idx="79">
                  <c:v>-2.5063770565652801E-2</c:v>
                </c:pt>
                <c:pt idx="80">
                  <c:v>-2.5063770565652801E-2</c:v>
                </c:pt>
                <c:pt idx="81">
                  <c:v>-2.5063770565652801E-2</c:v>
                </c:pt>
                <c:pt idx="82">
                  <c:v>-2.5063770565652801E-2</c:v>
                </c:pt>
                <c:pt idx="83">
                  <c:v>-2.5063770565652801E-2</c:v>
                </c:pt>
                <c:pt idx="84">
                  <c:v>-2.5063770565652801E-2</c:v>
                </c:pt>
                <c:pt idx="85">
                  <c:v>-2.5063770565652801E-2</c:v>
                </c:pt>
                <c:pt idx="86">
                  <c:v>-2.5063770565652801E-2</c:v>
                </c:pt>
                <c:pt idx="87">
                  <c:v>-2.5063770565652801E-2</c:v>
                </c:pt>
                <c:pt idx="88">
                  <c:v>-2.5063770565652801E-2</c:v>
                </c:pt>
                <c:pt idx="89">
                  <c:v>-2.5063770565652801E-2</c:v>
                </c:pt>
                <c:pt idx="90">
                  <c:v>-2.5063770565652801E-2</c:v>
                </c:pt>
                <c:pt idx="91">
                  <c:v>-2.5063770565652801E-2</c:v>
                </c:pt>
                <c:pt idx="92">
                  <c:v>-2.5063770565652801E-2</c:v>
                </c:pt>
                <c:pt idx="93">
                  <c:v>-2.5063770565652801E-2</c:v>
                </c:pt>
                <c:pt idx="94">
                  <c:v>-2.5063770565652801E-2</c:v>
                </c:pt>
                <c:pt idx="95">
                  <c:v>-2.5063770565652801E-2</c:v>
                </c:pt>
                <c:pt idx="96">
                  <c:v>-2.5063770565652801E-2</c:v>
                </c:pt>
              </c:numCache>
            </c:numRef>
          </c:yVal>
          <c:smooth val="0"/>
          <c:extLst>
            <c:ext xmlns:c16="http://schemas.microsoft.com/office/drawing/2014/chart" uri="{C3380CC4-5D6E-409C-BE32-E72D297353CC}">
              <c16:uniqueId val="{00000003-77FD-446A-97B8-84C1443ECB9D}"/>
            </c:ext>
          </c:extLst>
        </c:ser>
        <c:dLbls>
          <c:showLegendKey val="0"/>
          <c:showVal val="0"/>
          <c:showCatName val="0"/>
          <c:showSerName val="0"/>
          <c:showPercent val="0"/>
          <c:showBubbleSize val="0"/>
        </c:dLbls>
        <c:axId val="1924053551"/>
        <c:axId val="1924050223"/>
      </c:scatterChart>
      <c:valAx>
        <c:axId val="19240535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4050223"/>
        <c:crosses val="autoZero"/>
        <c:crossBetween val="midCat"/>
      </c:valAx>
      <c:valAx>
        <c:axId val="19240502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4053551"/>
        <c:crosses val="autoZero"/>
        <c:crossBetween val="midCat"/>
      </c:valAx>
    </c:plotArea>
    <c:plotVisOnly val="1"/>
    <c:dispBlanksAs val="gap"/>
    <c:showDLblsOverMax val="0"/>
    <c:extLst/>
  </c:chart>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'5D-2V計算結果'!$E$41</c:f>
              <c:strCache>
                <c:ptCount val="1"/>
                <c:pt idx="0">
                  <c:v>2D-BEM-Parabolic Element 0408</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'5D-2V計算結果'!$C$42:$C$63</c:f>
              <c:numCache>
                <c:formatCode>General</c:formatCode>
                <c:ptCount val="22"/>
                <c:pt idx="0">
                  <c:v>0.7</c:v>
                </c:pt>
                <c:pt idx="1">
                  <c:v>0.78095238095238095</c:v>
                </c:pt>
                <c:pt idx="2">
                  <c:v>0.86190476190476095</c:v>
                </c:pt>
                <c:pt idx="3">
                  <c:v>0.94285714285714195</c:v>
                </c:pt>
                <c:pt idx="4">
                  <c:v>1.02380952380952</c:v>
                </c:pt>
                <c:pt idx="5">
                  <c:v>1.1047619047618999</c:v>
                </c:pt>
                <c:pt idx="6">
                  <c:v>1.1857142857142799</c:v>
                </c:pt>
                <c:pt idx="7">
                  <c:v>1.2666666666666599</c:v>
                </c:pt>
                <c:pt idx="8">
                  <c:v>1.3476190476190399</c:v>
                </c:pt>
                <c:pt idx="9">
                  <c:v>1.4285714285714199</c:v>
                </c:pt>
                <c:pt idx="10">
                  <c:v>1.5095238095237999</c:v>
                </c:pt>
                <c:pt idx="11">
                  <c:v>1.5904761904761899</c:v>
                </c:pt>
                <c:pt idx="12">
                  <c:v>1.6714285714285699</c:v>
                </c:pt>
                <c:pt idx="13">
                  <c:v>1.7523809523809499</c:v>
                </c:pt>
                <c:pt idx="14">
                  <c:v>1.8333333333333299</c:v>
                </c:pt>
                <c:pt idx="15">
                  <c:v>1.9142857142857099</c:v>
                </c:pt>
                <c:pt idx="16">
                  <c:v>1.9952380952380899</c:v>
                </c:pt>
                <c:pt idx="17">
                  <c:v>2.0761904761904701</c:v>
                </c:pt>
                <c:pt idx="18">
                  <c:v>2.1571428571428499</c:v>
                </c:pt>
                <c:pt idx="19">
                  <c:v>2.2380952380952301</c:v>
                </c:pt>
                <c:pt idx="20">
                  <c:v>2.3190476190476099</c:v>
                </c:pt>
                <c:pt idx="21">
                  <c:v>2.4</c:v>
                </c:pt>
              </c:numCache>
            </c:numRef>
          </c:xVal>
          <c:yVal>
            <c:numRef>
              <c:f>'5D-2V計算結果'!$E$42:$E$63</c:f>
              <c:numCache>
                <c:formatCode>General</c:formatCode>
                <c:ptCount val="22"/>
                <c:pt idx="0">
                  <c:v>0.195366755695627</c:v>
                </c:pt>
                <c:pt idx="1">
                  <c:v>0.177793890956152</c:v>
                </c:pt>
                <c:pt idx="2">
                  <c:v>0.16196684238879</c:v>
                </c:pt>
                <c:pt idx="3">
                  <c:v>0.147785894773798</c:v>
                </c:pt>
                <c:pt idx="4">
                  <c:v>0.13476110503552099</c:v>
                </c:pt>
                <c:pt idx="5">
                  <c:v>0.122726858637626</c:v>
                </c:pt>
                <c:pt idx="6">
                  <c:v>0.111542505604823</c:v>
                </c:pt>
                <c:pt idx="7">
                  <c:v>0.10109548658803801</c:v>
                </c:pt>
                <c:pt idx="8">
                  <c:v>9.1294512024483604E-2</c:v>
                </c:pt>
                <c:pt idx="9">
                  <c:v>8.2064359817496393E-2</c:v>
                </c:pt>
                <c:pt idx="10">
                  <c:v>7.3342244331421197E-2</c:v>
                </c:pt>
                <c:pt idx="11">
                  <c:v>6.5075193355687497E-2</c:v>
                </c:pt>
                <c:pt idx="12">
                  <c:v>5.7218096046525301E-2</c:v>
                </c:pt>
                <c:pt idx="13">
                  <c:v>4.97322197281947E-2</c:v>
                </c:pt>
                <c:pt idx="14">
                  <c:v>4.2584066238940198E-2</c:v>
                </c:pt>
                <c:pt idx="15">
                  <c:v>3.5744481442626298E-2</c:v>
                </c:pt>
                <c:pt idx="16">
                  <c:v>2.9187958591269901E-2</c:v>
                </c:pt>
                <c:pt idx="17">
                  <c:v>2.28921094635729E-2</c:v>
                </c:pt>
                <c:pt idx="18">
                  <c:v>1.6837510207054499E-2</c:v>
                </c:pt>
                <c:pt idx="19">
                  <c:v>1.1009133143338901E-2</c:v>
                </c:pt>
                <c:pt idx="20">
                  <c:v>5.3843960845365597E-3</c:v>
                </c:pt>
                <c:pt idx="21">
                  <c:v>0</c:v>
                </c:pt>
              </c:numCache>
            </c:numRef>
          </c:yVal>
          <c:smooth val="1"/>
          <c:extLst>
            <c:ext xmlns:c16="http://schemas.microsoft.com/office/drawing/2014/chart" uri="{C3380CC4-5D6E-409C-BE32-E72D297353CC}">
              <c16:uniqueId val="{00000000-4E55-48F6-9517-0FE78DEDCD1F}"/>
            </c:ext>
          </c:extLst>
        </c:ser>
        <c:ser>
          <c:idx val="1"/>
          <c:order val="1"/>
          <c:tx>
            <c:strRef>
              <c:f>'5D-2V計算結果'!$F$41</c:f>
              <c:strCache>
                <c:ptCount val="1"/>
                <c:pt idx="0">
                  <c:v>Exact Sol</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'5D-2V計算結果'!$C$42:$C$63</c:f>
              <c:numCache>
                <c:formatCode>General</c:formatCode>
                <c:ptCount val="22"/>
                <c:pt idx="0">
                  <c:v>0.7</c:v>
                </c:pt>
                <c:pt idx="1">
                  <c:v>0.78095238095238095</c:v>
                </c:pt>
                <c:pt idx="2">
                  <c:v>0.86190476190476095</c:v>
                </c:pt>
                <c:pt idx="3">
                  <c:v>0.94285714285714195</c:v>
                </c:pt>
                <c:pt idx="4">
                  <c:v>1.02380952380952</c:v>
                </c:pt>
                <c:pt idx="5">
                  <c:v>1.1047619047618999</c:v>
                </c:pt>
                <c:pt idx="6">
                  <c:v>1.1857142857142799</c:v>
                </c:pt>
                <c:pt idx="7">
                  <c:v>1.2666666666666599</c:v>
                </c:pt>
                <c:pt idx="8">
                  <c:v>1.3476190476190399</c:v>
                </c:pt>
                <c:pt idx="9">
                  <c:v>1.4285714285714199</c:v>
                </c:pt>
                <c:pt idx="10">
                  <c:v>1.5095238095237999</c:v>
                </c:pt>
                <c:pt idx="11">
                  <c:v>1.5904761904761899</c:v>
                </c:pt>
                <c:pt idx="12">
                  <c:v>1.6714285714285699</c:v>
                </c:pt>
                <c:pt idx="13">
                  <c:v>1.7523809523809499</c:v>
                </c:pt>
                <c:pt idx="14">
                  <c:v>1.8333333333333299</c:v>
                </c:pt>
                <c:pt idx="15">
                  <c:v>1.9142857142857099</c:v>
                </c:pt>
                <c:pt idx="16">
                  <c:v>1.9952380952380899</c:v>
                </c:pt>
                <c:pt idx="17">
                  <c:v>2.0761904761904701</c:v>
                </c:pt>
                <c:pt idx="18">
                  <c:v>2.1571428571428499</c:v>
                </c:pt>
                <c:pt idx="19">
                  <c:v>2.2380952380952301</c:v>
                </c:pt>
                <c:pt idx="20">
                  <c:v>2.3190476190476099</c:v>
                </c:pt>
                <c:pt idx="21">
                  <c:v>2.4</c:v>
                </c:pt>
              </c:numCache>
            </c:numRef>
          </c:xVal>
          <c:yVal>
            <c:numRef>
              <c:f>'5D-2V計算結果'!$F$42:$F$63</c:f>
              <c:numCache>
                <c:formatCode>General</c:formatCode>
                <c:ptCount val="22"/>
                <c:pt idx="0">
                  <c:v>0.19610175747716732</c:v>
                </c:pt>
                <c:pt idx="1">
                  <c:v>0.17868482073324929</c:v>
                </c:pt>
                <c:pt idx="2">
                  <c:v>0.16298727265537799</c:v>
                </c:pt>
                <c:pt idx="3">
                  <c:v>0.14869993350494221</c:v>
                </c:pt>
                <c:pt idx="4">
                  <c:v>0.13559018209605059</c:v>
                </c:pt>
                <c:pt idx="5">
                  <c:v>0.12347859540582669</c:v>
                </c:pt>
                <c:pt idx="6">
                  <c:v>0.11222387008082425</c:v>
                </c:pt>
                <c:pt idx="7">
                  <c:v>0.10171273455191898</c:v>
                </c:pt>
                <c:pt idx="8">
                  <c:v>9.1852992107151477E-2</c:v>
                </c:pt>
                <c:pt idx="9">
                  <c:v>8.2568596667420474E-2</c:v>
                </c:pt>
                <c:pt idx="10">
                  <c:v>7.3796087736624438E-2</c:v>
                </c:pt>
                <c:pt idx="11">
                  <c:v>6.5481957793690287E-2</c:v>
                </c:pt>
                <c:pt idx="12">
                  <c:v>5.7580673960403228E-2</c:v>
                </c:pt>
                <c:pt idx="13">
                  <c:v>5.0053168023403358E-2</c:v>
                </c:pt>
                <c:pt idx="14">
                  <c:v>4.2865667749099889E-2</c:v>
                </c:pt>
                <c:pt idx="15">
                  <c:v>3.5988780912440253E-2</c:v>
                </c:pt>
                <c:pt idx="16">
                  <c:v>2.9396769173459986E-2</c:v>
                </c:pt>
                <c:pt idx="17">
                  <c:v>2.306696645676292E-2</c:v>
                </c:pt>
                <c:pt idx="18">
                  <c:v>1.6979308642454567E-2</c:v>
                </c:pt>
                <c:pt idx="19">
                  <c:v>1.1115949944602134E-2</c:v>
                </c:pt>
                <c:pt idx="20">
                  <c:v>5.4609474830505733E-3</c:v>
                </c:pt>
                <c:pt idx="21">
                  <c:v>0</c:v>
                </c:pt>
              </c:numCache>
            </c:numRef>
          </c:yVal>
          <c:smooth val="1"/>
          <c:extLst>
            <c:ext xmlns:c16="http://schemas.microsoft.com/office/drawing/2014/chart" uri="{C3380CC4-5D6E-409C-BE32-E72D297353CC}">
              <c16:uniqueId val="{00000001-4E55-48F6-9517-0FE78DEDCD1F}"/>
            </c:ext>
          </c:extLst>
        </c:ser>
        <c:dLbls>
          <c:showLegendKey val="0"/>
          <c:showVal val="0"/>
          <c:showCatName val="0"/>
          <c:showSerName val="0"/>
          <c:showPercent val="0"/>
          <c:showBubbleSize val="0"/>
        </c:dLbls>
        <c:axId val="809551231"/>
        <c:axId val="809551647"/>
      </c:scatterChart>
      <c:valAx>
        <c:axId val="80955123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9551647"/>
        <c:crosses val="autoZero"/>
        <c:crossBetween val="midCat"/>
      </c:valAx>
      <c:valAx>
        <c:axId val="8095516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955123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spPr>
            <a:ln w="25400" cap="rnd">
              <a:solidFill>
                <a:schemeClr val="accent1"/>
              </a:solidFill>
              <a:round/>
              <a:headEnd type="none"/>
            </a:ln>
            <a:effectLst/>
          </c:spPr>
          <c:marker>
            <c:symbol val="circle"/>
            <c:size val="8"/>
            <c:spPr>
              <a:solidFill>
                <a:srgbClr val="FF0000"/>
              </a:solidFill>
              <a:ln w="25400">
                <a:solidFill>
                  <a:schemeClr val="accent1"/>
                </a:solidFill>
                <a:round/>
                <a:tailEnd type="arrow"/>
              </a:ln>
              <a:effectLst/>
            </c:spPr>
          </c:marker>
          <c:xVal>
            <c:numRef>
              <c:f>[1]BOUNDARY!$B$1:$B$47</c:f>
              <c:numCache>
                <c:formatCode>General</c:formatCode>
                <c:ptCount val="47"/>
                <c:pt idx="0">
                  <c:v>12</c:v>
                </c:pt>
                <c:pt idx="1">
                  <c:v>12</c:v>
                </c:pt>
                <c:pt idx="2">
                  <c:v>12</c:v>
                </c:pt>
                <c:pt idx="4">
                  <c:v>12</c:v>
                </c:pt>
                <c:pt idx="5">
                  <c:v>12</c:v>
                </c:pt>
                <c:pt idx="6">
                  <c:v>12</c:v>
                </c:pt>
                <c:pt idx="8">
                  <c:v>12</c:v>
                </c:pt>
                <c:pt idx="9">
                  <c:v>12</c:v>
                </c:pt>
                <c:pt idx="10">
                  <c:v>12</c:v>
                </c:pt>
                <c:pt idx="12">
                  <c:v>12</c:v>
                </c:pt>
                <c:pt idx="13">
                  <c:v>12</c:v>
                </c:pt>
                <c:pt idx="14">
                  <c:v>12</c:v>
                </c:pt>
                <c:pt idx="16">
                  <c:v>12</c:v>
                </c:pt>
                <c:pt idx="17">
                  <c:v>10.5</c:v>
                </c:pt>
                <c:pt idx="18">
                  <c:v>9</c:v>
                </c:pt>
                <c:pt idx="20">
                  <c:v>9</c:v>
                </c:pt>
                <c:pt idx="21">
                  <c:v>7.5</c:v>
                </c:pt>
                <c:pt idx="22">
                  <c:v>6</c:v>
                </c:pt>
                <c:pt idx="24">
                  <c:v>6</c:v>
                </c:pt>
                <c:pt idx="25">
                  <c:v>4.5</c:v>
                </c:pt>
                <c:pt idx="26">
                  <c:v>3</c:v>
                </c:pt>
                <c:pt idx="28">
                  <c:v>3</c:v>
                </c:pt>
                <c:pt idx="29">
                  <c:v>1.5</c:v>
                </c:pt>
                <c:pt idx="30">
                  <c:v>0</c:v>
                </c:pt>
                <c:pt idx="32">
                  <c:v>0</c:v>
                </c:pt>
                <c:pt idx="33">
                  <c:v>0</c:v>
                </c:pt>
                <c:pt idx="34">
                  <c:v>0</c:v>
                </c:pt>
                <c:pt idx="36">
                  <c:v>0</c:v>
                </c:pt>
                <c:pt idx="37">
                  <c:v>0</c:v>
                </c:pt>
                <c:pt idx="38">
                  <c:v>0</c:v>
                </c:pt>
                <c:pt idx="40">
                  <c:v>0</c:v>
                </c:pt>
                <c:pt idx="41">
                  <c:v>0</c:v>
                </c:pt>
                <c:pt idx="42">
                  <c:v>0</c:v>
                </c:pt>
                <c:pt idx="44">
                  <c:v>0</c:v>
                </c:pt>
                <c:pt idx="45">
                  <c:v>0</c:v>
                </c:pt>
                <c:pt idx="46">
                  <c:v>0</c:v>
                </c:pt>
              </c:numCache>
            </c:numRef>
          </c:xVal>
          <c:yVal>
            <c:numRef>
              <c:f>[1]BOUNDARY!$C$1:$C$47</c:f>
              <c:numCache>
                <c:formatCode>General</c:formatCode>
                <c:ptCount val="47"/>
                <c:pt idx="0">
                  <c:v>0</c:v>
                </c:pt>
                <c:pt idx="1">
                  <c:v>1.1875</c:v>
                </c:pt>
                <c:pt idx="2">
                  <c:v>2.375</c:v>
                </c:pt>
                <c:pt idx="4">
                  <c:v>2.375</c:v>
                </c:pt>
                <c:pt idx="5">
                  <c:v>3.5625</c:v>
                </c:pt>
                <c:pt idx="6">
                  <c:v>4.75</c:v>
                </c:pt>
                <c:pt idx="8">
                  <c:v>4.75</c:v>
                </c:pt>
                <c:pt idx="9">
                  <c:v>5.9375</c:v>
                </c:pt>
                <c:pt idx="10">
                  <c:v>7.125</c:v>
                </c:pt>
                <c:pt idx="12">
                  <c:v>7.125</c:v>
                </c:pt>
                <c:pt idx="13">
                  <c:v>8.3125</c:v>
                </c:pt>
                <c:pt idx="14">
                  <c:v>9.5</c:v>
                </c:pt>
                <c:pt idx="16">
                  <c:v>9.5</c:v>
                </c:pt>
                <c:pt idx="17">
                  <c:v>9.5</c:v>
                </c:pt>
                <c:pt idx="18">
                  <c:v>9.5</c:v>
                </c:pt>
                <c:pt idx="20">
                  <c:v>9.5</c:v>
                </c:pt>
                <c:pt idx="21">
                  <c:v>9.5</c:v>
                </c:pt>
                <c:pt idx="22">
                  <c:v>9.5</c:v>
                </c:pt>
                <c:pt idx="24">
                  <c:v>9.5</c:v>
                </c:pt>
                <c:pt idx="25">
                  <c:v>9.5</c:v>
                </c:pt>
                <c:pt idx="26">
                  <c:v>9.5</c:v>
                </c:pt>
                <c:pt idx="28">
                  <c:v>9.5</c:v>
                </c:pt>
                <c:pt idx="29">
                  <c:v>9.5</c:v>
                </c:pt>
                <c:pt idx="30">
                  <c:v>9.5</c:v>
                </c:pt>
                <c:pt idx="32">
                  <c:v>9.5</c:v>
                </c:pt>
                <c:pt idx="33">
                  <c:v>9.1062499999999993</c:v>
                </c:pt>
                <c:pt idx="34">
                  <c:v>8.7125000000000004</c:v>
                </c:pt>
                <c:pt idx="36">
                  <c:v>8.7125000000000004</c:v>
                </c:pt>
                <c:pt idx="37">
                  <c:v>8.3187499999999996</c:v>
                </c:pt>
                <c:pt idx="38">
                  <c:v>7.9249999999999998</c:v>
                </c:pt>
                <c:pt idx="40">
                  <c:v>7.9249999999999998</c:v>
                </c:pt>
                <c:pt idx="41">
                  <c:v>7.53125</c:v>
                </c:pt>
                <c:pt idx="42">
                  <c:v>7.1374999999999904</c:v>
                </c:pt>
                <c:pt idx="44">
                  <c:v>7.1374999999999904</c:v>
                </c:pt>
                <c:pt idx="45">
                  <c:v>6.7437499999999897</c:v>
                </c:pt>
                <c:pt idx="46">
                  <c:v>6.35</c:v>
                </c:pt>
              </c:numCache>
            </c:numRef>
          </c:yVal>
          <c:smooth val="1"/>
          <c:extLst>
            <c:ext xmlns:c16="http://schemas.microsoft.com/office/drawing/2014/chart" uri="{C3380CC4-5D6E-409C-BE32-E72D297353CC}">
              <c16:uniqueId val="{00000000-3B3F-4AF8-860F-BB65C1A08DDA}"/>
            </c:ext>
          </c:extLst>
        </c:ser>
        <c:dLbls>
          <c:showLegendKey val="0"/>
          <c:showVal val="0"/>
          <c:showCatName val="0"/>
          <c:showSerName val="0"/>
          <c:showPercent val="0"/>
          <c:showBubbleSize val="0"/>
        </c:dLbls>
        <c:axId val="691583999"/>
        <c:axId val="691888495"/>
      </c:scatterChart>
      <c:valAx>
        <c:axId val="6915839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1888495"/>
        <c:crosses val="autoZero"/>
        <c:crossBetween val="midCat"/>
      </c:valAx>
      <c:valAx>
        <c:axId val="6918884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158399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more要素数!$I$4</c:f>
              <c:strCache>
                <c:ptCount val="1"/>
                <c:pt idx="0">
                  <c:v>Error</c:v>
                </c:pt>
              </c:strCache>
            </c:strRef>
          </c:tx>
          <c:spPr>
            <a:ln w="25400" cap="rnd">
              <a:solidFill>
                <a:schemeClr val="accent1"/>
              </a:solidFill>
              <a:round/>
            </a:ln>
            <a:effectLst/>
          </c:spPr>
          <c:marker>
            <c:symbol val="circle"/>
            <c:size val="7"/>
            <c:spPr>
              <a:solidFill>
                <a:schemeClr val="accent2">
                  <a:lumMod val="40000"/>
                  <a:lumOff val="60000"/>
                </a:schemeClr>
              </a:solidFill>
              <a:ln w="25400">
                <a:solidFill>
                  <a:schemeClr val="accent1"/>
                </a:solidFill>
              </a:ln>
              <a:effectLst/>
            </c:spPr>
          </c:marker>
          <c:xVal>
            <c:numRef>
              <c:f>more要素数!$F$5:$F$10</c:f>
              <c:numCache>
                <c:formatCode>General</c:formatCode>
                <c:ptCount val="6"/>
                <c:pt idx="0">
                  <c:v>12</c:v>
                </c:pt>
                <c:pt idx="1">
                  <c:v>24</c:v>
                </c:pt>
                <c:pt idx="2">
                  <c:v>48</c:v>
                </c:pt>
                <c:pt idx="3">
                  <c:v>96</c:v>
                </c:pt>
                <c:pt idx="4">
                  <c:v>192</c:v>
                </c:pt>
                <c:pt idx="5">
                  <c:v>384</c:v>
                </c:pt>
              </c:numCache>
            </c:numRef>
          </c:xVal>
          <c:yVal>
            <c:numRef>
              <c:f>more要素数!$I$5:$I$10</c:f>
              <c:numCache>
                <c:formatCode>General</c:formatCode>
                <c:ptCount val="6"/>
                <c:pt idx="0">
                  <c:v>2.7334245413161069E-3</c:v>
                </c:pt>
                <c:pt idx="1">
                  <c:v>3.1835117578993358E-4</c:v>
                </c:pt>
                <c:pt idx="2">
                  <c:v>7.1042407108208705E-5</c:v>
                </c:pt>
                <c:pt idx="3">
                  <c:v>2.9456591382178305E-5</c:v>
                </c:pt>
                <c:pt idx="4">
                  <c:v>1.4344173721351112E-5</c:v>
                </c:pt>
                <c:pt idx="5">
                  <c:v>7.1490601173424062E-6</c:v>
                </c:pt>
              </c:numCache>
            </c:numRef>
          </c:yVal>
          <c:smooth val="0"/>
          <c:extLst>
            <c:ext xmlns:c16="http://schemas.microsoft.com/office/drawing/2014/chart" uri="{C3380CC4-5D6E-409C-BE32-E72D297353CC}">
              <c16:uniqueId val="{00000000-2522-4680-B4DD-7CAFE04E9490}"/>
            </c:ext>
          </c:extLst>
        </c:ser>
        <c:dLbls>
          <c:showLegendKey val="0"/>
          <c:showVal val="0"/>
          <c:showCatName val="0"/>
          <c:showSerName val="0"/>
          <c:showPercent val="0"/>
          <c:showBubbleSize val="0"/>
        </c:dLbls>
        <c:axId val="448353488"/>
        <c:axId val="445516736"/>
      </c:scatterChart>
      <c:valAx>
        <c:axId val="448353488"/>
        <c:scaling>
          <c:orientation val="minMax"/>
          <c:max val="40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Number</a:t>
                </a:r>
                <a:r>
                  <a:rPr lang="en-US" altLang="ja-JP" baseline="0"/>
                  <a:t> of Elements</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5516736"/>
        <c:crosses val="autoZero"/>
        <c:crossBetween val="midCat"/>
        <c:majorUnit val="100"/>
        <c:minorUnit val="100"/>
      </c:valAx>
      <c:valAx>
        <c:axId val="445516736"/>
        <c:scaling>
          <c:logBase val="10"/>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sz="1000" b="0" i="0" u="none" strike="noStrike" baseline="0"/>
                  <a:t>Difference from the exact solution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83534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rgbClr val="0070C0"/>
              </a:solidFill>
              <a:round/>
            </a:ln>
            <a:effectLst/>
          </c:spPr>
          <c:marker>
            <c:symbol val="circle"/>
            <c:size val="5"/>
            <c:spPr>
              <a:solidFill>
                <a:schemeClr val="bg1"/>
              </a:solidFill>
              <a:ln w="9525">
                <a:solidFill>
                  <a:schemeClr val="accent1"/>
                </a:solidFill>
              </a:ln>
              <a:effectLst/>
            </c:spPr>
          </c:marker>
          <c:xVal>
            <c:numRef>
              <c:f>[1]BOUNDARY!$B$1:$B$191</c:f>
              <c:numCache>
                <c:formatCode>General</c:formatCode>
                <c:ptCount val="191"/>
                <c:pt idx="0">
                  <c:v>12</c:v>
                </c:pt>
                <c:pt idx="1">
                  <c:v>12</c:v>
                </c:pt>
                <c:pt idx="2">
                  <c:v>12</c:v>
                </c:pt>
                <c:pt idx="4">
                  <c:v>12</c:v>
                </c:pt>
                <c:pt idx="5">
                  <c:v>12</c:v>
                </c:pt>
                <c:pt idx="6">
                  <c:v>12</c:v>
                </c:pt>
                <c:pt idx="8">
                  <c:v>12</c:v>
                </c:pt>
                <c:pt idx="9">
                  <c:v>12</c:v>
                </c:pt>
                <c:pt idx="10">
                  <c:v>12</c:v>
                </c:pt>
                <c:pt idx="12">
                  <c:v>12</c:v>
                </c:pt>
                <c:pt idx="13">
                  <c:v>12</c:v>
                </c:pt>
                <c:pt idx="14">
                  <c:v>12</c:v>
                </c:pt>
                <c:pt idx="16">
                  <c:v>12</c:v>
                </c:pt>
                <c:pt idx="17">
                  <c:v>10.5</c:v>
                </c:pt>
                <c:pt idx="18">
                  <c:v>9</c:v>
                </c:pt>
                <c:pt idx="20">
                  <c:v>9</c:v>
                </c:pt>
                <c:pt idx="21">
                  <c:v>7.5</c:v>
                </c:pt>
                <c:pt idx="22">
                  <c:v>6</c:v>
                </c:pt>
                <c:pt idx="24">
                  <c:v>6</c:v>
                </c:pt>
                <c:pt idx="25">
                  <c:v>4.5</c:v>
                </c:pt>
                <c:pt idx="26">
                  <c:v>3</c:v>
                </c:pt>
                <c:pt idx="28">
                  <c:v>3</c:v>
                </c:pt>
                <c:pt idx="29">
                  <c:v>1.5</c:v>
                </c:pt>
                <c:pt idx="30">
                  <c:v>0</c:v>
                </c:pt>
                <c:pt idx="32">
                  <c:v>0</c:v>
                </c:pt>
                <c:pt idx="33">
                  <c:v>0</c:v>
                </c:pt>
                <c:pt idx="34">
                  <c:v>0</c:v>
                </c:pt>
                <c:pt idx="36">
                  <c:v>0</c:v>
                </c:pt>
                <c:pt idx="37">
                  <c:v>0</c:v>
                </c:pt>
                <c:pt idx="38">
                  <c:v>0</c:v>
                </c:pt>
                <c:pt idx="40">
                  <c:v>0</c:v>
                </c:pt>
                <c:pt idx="41">
                  <c:v>0</c:v>
                </c:pt>
                <c:pt idx="42">
                  <c:v>0</c:v>
                </c:pt>
                <c:pt idx="44">
                  <c:v>0</c:v>
                </c:pt>
                <c:pt idx="45">
                  <c:v>0</c:v>
                </c:pt>
                <c:pt idx="46">
                  <c:v>0</c:v>
                </c:pt>
                <c:pt idx="48">
                  <c:v>0</c:v>
                </c:pt>
                <c:pt idx="49">
                  <c:v>1.2388235448024101</c:v>
                </c:pt>
                <c:pt idx="50">
                  <c:v>2.4300397955183102</c:v>
                </c:pt>
                <c:pt idx="52">
                  <c:v>2.4300397955183102</c:v>
                </c:pt>
                <c:pt idx="53">
                  <c:v>3.5278709796744701</c:v>
                </c:pt>
                <c:pt idx="54">
                  <c:v>4.4901280605345697</c:v>
                </c:pt>
                <c:pt idx="56">
                  <c:v>4.4901280605345697</c:v>
                </c:pt>
                <c:pt idx="57">
                  <c:v>5.2798320381211603</c:v>
                </c:pt>
                <c:pt idx="58">
                  <c:v>5.8666350314466698</c:v>
                </c:pt>
                <c:pt idx="60">
                  <c:v>5.8666350314466698</c:v>
                </c:pt>
                <c:pt idx="61">
                  <c:v>6.2279865305605098</c:v>
                </c:pt>
                <c:pt idx="62">
                  <c:v>6.35</c:v>
                </c:pt>
                <c:pt idx="64">
                  <c:v>6.35</c:v>
                </c:pt>
                <c:pt idx="65">
                  <c:v>7.0562499999999897</c:v>
                </c:pt>
                <c:pt idx="66">
                  <c:v>7.7624999999999904</c:v>
                </c:pt>
                <c:pt idx="68">
                  <c:v>7.7624999999999904</c:v>
                </c:pt>
                <c:pt idx="69">
                  <c:v>8.46875</c:v>
                </c:pt>
                <c:pt idx="70">
                  <c:v>9.1750000000000007</c:v>
                </c:pt>
                <c:pt idx="72">
                  <c:v>9.1750000000000007</c:v>
                </c:pt>
                <c:pt idx="73">
                  <c:v>9.8812499999999996</c:v>
                </c:pt>
                <c:pt idx="74">
                  <c:v>10.5875</c:v>
                </c:pt>
                <c:pt idx="76">
                  <c:v>10.5875</c:v>
                </c:pt>
                <c:pt idx="77">
                  <c:v>11.293749999999999</c:v>
                </c:pt>
                <c:pt idx="78">
                  <c:v>12</c:v>
                </c:pt>
              </c:numCache>
            </c:numRef>
          </c:xVal>
          <c:yVal>
            <c:numRef>
              <c:f>[1]BOUNDARY!$C$1:$C$191</c:f>
              <c:numCache>
                <c:formatCode>General</c:formatCode>
                <c:ptCount val="191"/>
                <c:pt idx="0">
                  <c:v>0</c:v>
                </c:pt>
                <c:pt idx="1">
                  <c:v>1.1875</c:v>
                </c:pt>
                <c:pt idx="2">
                  <c:v>2.375</c:v>
                </c:pt>
                <c:pt idx="4">
                  <c:v>2.375</c:v>
                </c:pt>
                <c:pt idx="5">
                  <c:v>3.5625</c:v>
                </c:pt>
                <c:pt idx="6">
                  <c:v>4.75</c:v>
                </c:pt>
                <c:pt idx="8">
                  <c:v>4.75</c:v>
                </c:pt>
                <c:pt idx="9">
                  <c:v>5.9375</c:v>
                </c:pt>
                <c:pt idx="10">
                  <c:v>7.125</c:v>
                </c:pt>
                <c:pt idx="12">
                  <c:v>7.125</c:v>
                </c:pt>
                <c:pt idx="13">
                  <c:v>8.3125</c:v>
                </c:pt>
                <c:pt idx="14">
                  <c:v>9.5</c:v>
                </c:pt>
                <c:pt idx="16">
                  <c:v>9.5</c:v>
                </c:pt>
                <c:pt idx="17">
                  <c:v>9.5</c:v>
                </c:pt>
                <c:pt idx="18">
                  <c:v>9.5</c:v>
                </c:pt>
                <c:pt idx="20">
                  <c:v>9.5</c:v>
                </c:pt>
                <c:pt idx="21">
                  <c:v>9.5</c:v>
                </c:pt>
                <c:pt idx="22">
                  <c:v>9.5</c:v>
                </c:pt>
                <c:pt idx="24">
                  <c:v>9.5</c:v>
                </c:pt>
                <c:pt idx="25">
                  <c:v>9.5</c:v>
                </c:pt>
                <c:pt idx="26">
                  <c:v>9.5</c:v>
                </c:pt>
                <c:pt idx="28">
                  <c:v>9.5</c:v>
                </c:pt>
                <c:pt idx="29">
                  <c:v>9.5</c:v>
                </c:pt>
                <c:pt idx="30">
                  <c:v>9.5</c:v>
                </c:pt>
                <c:pt idx="32">
                  <c:v>9.5</c:v>
                </c:pt>
                <c:pt idx="33">
                  <c:v>9.1062499999999993</c:v>
                </c:pt>
                <c:pt idx="34">
                  <c:v>8.7125000000000004</c:v>
                </c:pt>
                <c:pt idx="36">
                  <c:v>8.7125000000000004</c:v>
                </c:pt>
                <c:pt idx="37">
                  <c:v>8.3187499999999996</c:v>
                </c:pt>
                <c:pt idx="38">
                  <c:v>7.9249999999999998</c:v>
                </c:pt>
                <c:pt idx="40">
                  <c:v>7.9249999999999998</c:v>
                </c:pt>
                <c:pt idx="41">
                  <c:v>7.53125</c:v>
                </c:pt>
                <c:pt idx="42">
                  <c:v>7.1374999999999904</c:v>
                </c:pt>
                <c:pt idx="44">
                  <c:v>7.1374999999999904</c:v>
                </c:pt>
                <c:pt idx="45">
                  <c:v>6.7437499999999897</c:v>
                </c:pt>
                <c:pt idx="46">
                  <c:v>6.35</c:v>
                </c:pt>
                <c:pt idx="48">
                  <c:v>6.35</c:v>
                </c:pt>
                <c:pt idx="49">
                  <c:v>6.2279865305605098</c:v>
                </c:pt>
                <c:pt idx="50">
                  <c:v>5.8666350314466698</c:v>
                </c:pt>
                <c:pt idx="52">
                  <c:v>5.8666350314466698</c:v>
                </c:pt>
                <c:pt idx="53">
                  <c:v>5.2798320381211603</c:v>
                </c:pt>
                <c:pt idx="54">
                  <c:v>4.4901280605345697</c:v>
                </c:pt>
                <c:pt idx="56">
                  <c:v>4.4901280605345697</c:v>
                </c:pt>
                <c:pt idx="57">
                  <c:v>3.5278709796744701</c:v>
                </c:pt>
                <c:pt idx="58">
                  <c:v>2.4300397955183199</c:v>
                </c:pt>
                <c:pt idx="60">
                  <c:v>2.4300397955183199</c:v>
                </c:pt>
                <c:pt idx="61">
                  <c:v>1.2388235448024101</c:v>
                </c:pt>
                <c:pt idx="62">
                  <c:v>0</c:v>
                </c:pt>
                <c:pt idx="64">
                  <c:v>0</c:v>
                </c:pt>
                <c:pt idx="65">
                  <c:v>0</c:v>
                </c:pt>
                <c:pt idx="66">
                  <c:v>0</c:v>
                </c:pt>
                <c:pt idx="68">
                  <c:v>0</c:v>
                </c:pt>
                <c:pt idx="69">
                  <c:v>0</c:v>
                </c:pt>
                <c:pt idx="70">
                  <c:v>0</c:v>
                </c:pt>
                <c:pt idx="72">
                  <c:v>0</c:v>
                </c:pt>
                <c:pt idx="73">
                  <c:v>0</c:v>
                </c:pt>
                <c:pt idx="74">
                  <c:v>0</c:v>
                </c:pt>
                <c:pt idx="76">
                  <c:v>0</c:v>
                </c:pt>
                <c:pt idx="77">
                  <c:v>0</c:v>
                </c:pt>
                <c:pt idx="78">
                  <c:v>0</c:v>
                </c:pt>
              </c:numCache>
            </c:numRef>
          </c:yVal>
          <c:smooth val="0"/>
          <c:extLst>
            <c:ext xmlns:c16="http://schemas.microsoft.com/office/drawing/2014/chart" uri="{C3380CC4-5D6E-409C-BE32-E72D297353CC}">
              <c16:uniqueId val="{00000000-B52A-45C5-B6C2-C6399C0089AD}"/>
            </c:ext>
          </c:extLst>
        </c:ser>
        <c:dLbls>
          <c:showLegendKey val="0"/>
          <c:showVal val="0"/>
          <c:showCatName val="0"/>
          <c:showSerName val="0"/>
          <c:showPercent val="0"/>
          <c:showBubbleSize val="0"/>
        </c:dLbls>
        <c:axId val="705472015"/>
        <c:axId val="705472431"/>
      </c:scatterChart>
      <c:valAx>
        <c:axId val="70547201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5472431"/>
        <c:crosses val="autoZero"/>
        <c:crossBetween val="midCat"/>
      </c:valAx>
      <c:valAx>
        <c:axId val="7054724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547201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'計算結果矩形(正方形)'!$C$172</c:f>
              <c:strCache>
                <c:ptCount val="1"/>
                <c:pt idx="0">
                  <c:v>DP/DN</c:v>
                </c:pt>
              </c:strCache>
            </c:strRef>
          </c:tx>
          <c:spPr>
            <a:ln w="19050" cap="rnd">
              <a:solidFill>
                <a:schemeClr val="accent1"/>
              </a:solidFill>
              <a:round/>
            </a:ln>
            <a:effectLst/>
          </c:spPr>
          <c:marker>
            <c:symbol val="circle"/>
            <c:size val="5"/>
            <c:spPr>
              <a:solidFill>
                <a:schemeClr val="bg1"/>
              </a:solidFill>
              <a:ln w="9525">
                <a:solidFill>
                  <a:schemeClr val="accent1"/>
                </a:solidFill>
              </a:ln>
              <a:effectLst/>
            </c:spPr>
          </c:marker>
          <c:xVal>
            <c:numRef>
              <c:f>'計算結果矩形(正方形)'!$B$173:$B$269</c:f>
              <c:numCache>
                <c:formatCode>General</c:formatCode>
                <c:ptCount val="97"/>
                <c:pt idx="0">
                  <c:v>0</c:v>
                </c:pt>
                <c:pt idx="1">
                  <c:v>1.3125</c:v>
                </c:pt>
                <c:pt idx="2">
                  <c:v>2.625</c:v>
                </c:pt>
                <c:pt idx="3">
                  <c:v>3.9375</c:v>
                </c:pt>
                <c:pt idx="4">
                  <c:v>5.25</c:v>
                </c:pt>
                <c:pt idx="5">
                  <c:v>6.5625</c:v>
                </c:pt>
                <c:pt idx="6">
                  <c:v>7.875</c:v>
                </c:pt>
                <c:pt idx="7">
                  <c:v>9.1875</c:v>
                </c:pt>
                <c:pt idx="8">
                  <c:v>10.5</c:v>
                </c:pt>
                <c:pt idx="9">
                  <c:v>11.8125</c:v>
                </c:pt>
                <c:pt idx="10">
                  <c:v>13.125</c:v>
                </c:pt>
                <c:pt idx="11">
                  <c:v>14.4375</c:v>
                </c:pt>
                <c:pt idx="12">
                  <c:v>15.75</c:v>
                </c:pt>
                <c:pt idx="13">
                  <c:v>17.0625</c:v>
                </c:pt>
                <c:pt idx="14">
                  <c:v>18.375</c:v>
                </c:pt>
                <c:pt idx="15">
                  <c:v>19.6875</c:v>
                </c:pt>
                <c:pt idx="16">
                  <c:v>21</c:v>
                </c:pt>
                <c:pt idx="17">
                  <c:v>22.3125</c:v>
                </c:pt>
                <c:pt idx="18">
                  <c:v>23.625</c:v>
                </c:pt>
                <c:pt idx="19">
                  <c:v>24.9375</c:v>
                </c:pt>
                <c:pt idx="20">
                  <c:v>26.25</c:v>
                </c:pt>
                <c:pt idx="21">
                  <c:v>27.5625</c:v>
                </c:pt>
                <c:pt idx="22">
                  <c:v>28.875</c:v>
                </c:pt>
                <c:pt idx="23">
                  <c:v>30.1875</c:v>
                </c:pt>
                <c:pt idx="24">
                  <c:v>31.5</c:v>
                </c:pt>
                <c:pt idx="25">
                  <c:v>32.8125</c:v>
                </c:pt>
                <c:pt idx="26">
                  <c:v>34.125</c:v>
                </c:pt>
                <c:pt idx="27">
                  <c:v>35.4375</c:v>
                </c:pt>
                <c:pt idx="28">
                  <c:v>36.75</c:v>
                </c:pt>
                <c:pt idx="29">
                  <c:v>38.0625</c:v>
                </c:pt>
                <c:pt idx="30">
                  <c:v>39.375</c:v>
                </c:pt>
                <c:pt idx="31">
                  <c:v>40.6875</c:v>
                </c:pt>
                <c:pt idx="32">
                  <c:v>42</c:v>
                </c:pt>
                <c:pt idx="33">
                  <c:v>43.3125</c:v>
                </c:pt>
                <c:pt idx="34">
                  <c:v>44.625</c:v>
                </c:pt>
                <c:pt idx="35">
                  <c:v>45.9375</c:v>
                </c:pt>
                <c:pt idx="36">
                  <c:v>47.25</c:v>
                </c:pt>
                <c:pt idx="37">
                  <c:v>48.5625</c:v>
                </c:pt>
                <c:pt idx="38">
                  <c:v>49.875</c:v>
                </c:pt>
                <c:pt idx="39">
                  <c:v>51.1875</c:v>
                </c:pt>
                <c:pt idx="40">
                  <c:v>52.5</c:v>
                </c:pt>
                <c:pt idx="41">
                  <c:v>53.8125</c:v>
                </c:pt>
                <c:pt idx="42">
                  <c:v>55.125</c:v>
                </c:pt>
                <c:pt idx="43">
                  <c:v>56.4375</c:v>
                </c:pt>
                <c:pt idx="44">
                  <c:v>57.75</c:v>
                </c:pt>
                <c:pt idx="45">
                  <c:v>59.0625</c:v>
                </c:pt>
                <c:pt idx="46">
                  <c:v>60.375</c:v>
                </c:pt>
                <c:pt idx="47">
                  <c:v>61.6875</c:v>
                </c:pt>
                <c:pt idx="48">
                  <c:v>63</c:v>
                </c:pt>
                <c:pt idx="49">
                  <c:v>64.3125</c:v>
                </c:pt>
                <c:pt idx="50">
                  <c:v>65.625</c:v>
                </c:pt>
                <c:pt idx="51">
                  <c:v>66.9375</c:v>
                </c:pt>
                <c:pt idx="52">
                  <c:v>68.25</c:v>
                </c:pt>
                <c:pt idx="53">
                  <c:v>69.5625</c:v>
                </c:pt>
                <c:pt idx="54">
                  <c:v>70.875</c:v>
                </c:pt>
                <c:pt idx="55">
                  <c:v>72.1875</c:v>
                </c:pt>
                <c:pt idx="56">
                  <c:v>73.5</c:v>
                </c:pt>
                <c:pt idx="57">
                  <c:v>74.8125</c:v>
                </c:pt>
                <c:pt idx="58">
                  <c:v>76.125</c:v>
                </c:pt>
                <c:pt idx="59">
                  <c:v>77.4375</c:v>
                </c:pt>
                <c:pt idx="60">
                  <c:v>78.75</c:v>
                </c:pt>
                <c:pt idx="61">
                  <c:v>80.0625</c:v>
                </c:pt>
                <c:pt idx="62">
                  <c:v>81.375</c:v>
                </c:pt>
                <c:pt idx="63">
                  <c:v>82.6875</c:v>
                </c:pt>
                <c:pt idx="65">
                  <c:v>87.040103387629003</c:v>
                </c:pt>
                <c:pt idx="66">
                  <c:v>88.284921069814402</c:v>
                </c:pt>
                <c:pt idx="67">
                  <c:v>89.529738751999801</c:v>
                </c:pt>
                <c:pt idx="68">
                  <c:v>90.7745564341853</c:v>
                </c:pt>
                <c:pt idx="69">
                  <c:v>92.019374116370699</c:v>
                </c:pt>
                <c:pt idx="70">
                  <c:v>93.264191798556098</c:v>
                </c:pt>
                <c:pt idx="71">
                  <c:v>94.509009480741497</c:v>
                </c:pt>
                <c:pt idx="72">
                  <c:v>95.753827162926896</c:v>
                </c:pt>
                <c:pt idx="73">
                  <c:v>96.998644845112295</c:v>
                </c:pt>
                <c:pt idx="74">
                  <c:v>98.243462527297694</c:v>
                </c:pt>
                <c:pt idx="75">
                  <c:v>99.488280209483193</c:v>
                </c:pt>
                <c:pt idx="76">
                  <c:v>100.733097891668</c:v>
                </c:pt>
                <c:pt idx="77">
                  <c:v>101.97791557385401</c:v>
                </c:pt>
                <c:pt idx="78">
                  <c:v>103.22273325603901</c:v>
                </c:pt>
                <c:pt idx="79">
                  <c:v>104.46755093822399</c:v>
                </c:pt>
                <c:pt idx="80">
                  <c:v>105.71236862041</c:v>
                </c:pt>
                <c:pt idx="81">
                  <c:v>106.95718630259501</c:v>
                </c:pt>
                <c:pt idx="82">
                  <c:v>108.202003984781</c:v>
                </c:pt>
                <c:pt idx="83">
                  <c:v>109.446821666966</c:v>
                </c:pt>
                <c:pt idx="84">
                  <c:v>110.691639349151</c:v>
                </c:pt>
                <c:pt idx="85">
                  <c:v>111.936457031337</c:v>
                </c:pt>
                <c:pt idx="86">
                  <c:v>113.181274713522</c:v>
                </c:pt>
                <c:pt idx="87">
                  <c:v>114.426092395708</c:v>
                </c:pt>
                <c:pt idx="88">
                  <c:v>115.670910077893</c:v>
                </c:pt>
                <c:pt idx="89">
                  <c:v>116.915727760078</c:v>
                </c:pt>
                <c:pt idx="90">
                  <c:v>118.160545442264</c:v>
                </c:pt>
                <c:pt idx="91">
                  <c:v>119.405363124449</c:v>
                </c:pt>
                <c:pt idx="92">
                  <c:v>120.65018080663501</c:v>
                </c:pt>
                <c:pt idx="93">
                  <c:v>121.89499848881999</c:v>
                </c:pt>
                <c:pt idx="94">
                  <c:v>123.139816171006</c:v>
                </c:pt>
                <c:pt idx="95">
                  <c:v>124.384633853191</c:v>
                </c:pt>
                <c:pt idx="96">
                  <c:v>125.62945153537601</c:v>
                </c:pt>
              </c:numCache>
            </c:numRef>
          </c:xVal>
          <c:yVal>
            <c:numRef>
              <c:f>'計算結果矩形(正方形)'!$C$173:$C$269</c:f>
              <c:numCache>
                <c:formatCode>General</c:formatCode>
                <c:ptCount val="97"/>
                <c:pt idx="0">
                  <c:v>1.9725017346499601E-2</c:v>
                </c:pt>
                <c:pt idx="1">
                  <c:v>1.9225787488931102E-2</c:v>
                </c:pt>
                <c:pt idx="2">
                  <c:v>1.7807110532035E-2</c:v>
                </c:pt>
                <c:pt idx="3">
                  <c:v>1.56045860225731E-2</c:v>
                </c:pt>
                <c:pt idx="4">
                  <c:v>1.28511549950211E-2</c:v>
                </c:pt>
                <c:pt idx="5">
                  <c:v>9.7794164493315797E-3</c:v>
                </c:pt>
                <c:pt idx="6">
                  <c:v>6.5509312502293098E-3</c:v>
                </c:pt>
                <c:pt idx="7">
                  <c:v>3.28151837540354E-3</c:v>
                </c:pt>
                <c:pt idx="8">
                  <c:v>-1.36386518056489E-6</c:v>
                </c:pt>
                <c:pt idx="9">
                  <c:v>3.2815183754035101E-3</c:v>
                </c:pt>
                <c:pt idx="10">
                  <c:v>6.5509312502291701E-3</c:v>
                </c:pt>
                <c:pt idx="11">
                  <c:v>9.7794164493310905E-3</c:v>
                </c:pt>
                <c:pt idx="12">
                  <c:v>1.28511549950228E-2</c:v>
                </c:pt>
                <c:pt idx="13">
                  <c:v>1.5604586022571299E-2</c:v>
                </c:pt>
                <c:pt idx="14">
                  <c:v>1.7807110532033901E-2</c:v>
                </c:pt>
                <c:pt idx="15">
                  <c:v>1.92257874889326E-2</c:v>
                </c:pt>
                <c:pt idx="16">
                  <c:v>1.9725017346497599E-2</c:v>
                </c:pt>
                <c:pt idx="17">
                  <c:v>1.9225787488932399E-2</c:v>
                </c:pt>
                <c:pt idx="18">
                  <c:v>1.78071105320343E-2</c:v>
                </c:pt>
                <c:pt idx="19">
                  <c:v>1.56045860225726E-2</c:v>
                </c:pt>
                <c:pt idx="20">
                  <c:v>1.2851154995020301E-2</c:v>
                </c:pt>
                <c:pt idx="21">
                  <c:v>9.7794164493328305E-3</c:v>
                </c:pt>
                <c:pt idx="22">
                  <c:v>6.5509312502279099E-3</c:v>
                </c:pt>
                <c:pt idx="23">
                  <c:v>3.2815183754034498E-3</c:v>
                </c:pt>
                <c:pt idx="24">
                  <c:v>-1.3638651801890801E-6</c:v>
                </c:pt>
                <c:pt idx="25">
                  <c:v>3.2815183754034498E-3</c:v>
                </c:pt>
                <c:pt idx="26">
                  <c:v>6.5509312502297001E-3</c:v>
                </c:pt>
                <c:pt idx="27">
                  <c:v>9.7794164493305805E-3</c:v>
                </c:pt>
                <c:pt idx="28">
                  <c:v>1.28511549950197E-2</c:v>
                </c:pt>
                <c:pt idx="29">
                  <c:v>1.5604586022573501E-2</c:v>
                </c:pt>
                <c:pt idx="30">
                  <c:v>1.78071105320367E-2</c:v>
                </c:pt>
                <c:pt idx="31">
                  <c:v>1.92257874889297E-2</c:v>
                </c:pt>
                <c:pt idx="32">
                  <c:v>1.9725017346500302E-2</c:v>
                </c:pt>
                <c:pt idx="33">
                  <c:v>1.9225787488931601E-2</c:v>
                </c:pt>
                <c:pt idx="34">
                  <c:v>1.7807110532035202E-2</c:v>
                </c:pt>
                <c:pt idx="35">
                  <c:v>1.5604586022572401E-2</c:v>
                </c:pt>
                <c:pt idx="36">
                  <c:v>1.28511549950219E-2</c:v>
                </c:pt>
                <c:pt idx="37">
                  <c:v>9.7794164493313698E-3</c:v>
                </c:pt>
                <c:pt idx="38">
                  <c:v>6.5509312502291597E-3</c:v>
                </c:pt>
                <c:pt idx="39">
                  <c:v>3.2815183754025599E-3</c:v>
                </c:pt>
                <c:pt idx="40">
                  <c:v>-1.36386518080135E-6</c:v>
                </c:pt>
                <c:pt idx="41">
                  <c:v>3.2815183754055302E-3</c:v>
                </c:pt>
                <c:pt idx="42">
                  <c:v>6.5509312502295804E-3</c:v>
                </c:pt>
                <c:pt idx="43">
                  <c:v>9.7794164493302301E-3</c:v>
                </c:pt>
                <c:pt idx="44">
                  <c:v>1.2851154995022899E-2</c:v>
                </c:pt>
                <c:pt idx="45">
                  <c:v>1.5604586022572401E-2</c:v>
                </c:pt>
                <c:pt idx="46">
                  <c:v>1.7807110532035E-2</c:v>
                </c:pt>
                <c:pt idx="47">
                  <c:v>1.9225787488930599E-2</c:v>
                </c:pt>
                <c:pt idx="48">
                  <c:v>1.9725017346498699E-2</c:v>
                </c:pt>
                <c:pt idx="49">
                  <c:v>1.92257874889319E-2</c:v>
                </c:pt>
                <c:pt idx="50">
                  <c:v>1.78071105320327E-2</c:v>
                </c:pt>
                <c:pt idx="51">
                  <c:v>1.5604586022574101E-2</c:v>
                </c:pt>
                <c:pt idx="52">
                  <c:v>1.2851154995021E-2</c:v>
                </c:pt>
                <c:pt idx="53">
                  <c:v>9.7794164493313109E-3</c:v>
                </c:pt>
                <c:pt idx="54">
                  <c:v>6.5509312502269402E-3</c:v>
                </c:pt>
                <c:pt idx="55">
                  <c:v>3.2815183754057501E-3</c:v>
                </c:pt>
                <c:pt idx="56">
                  <c:v>-1.3638651812180801E-6</c:v>
                </c:pt>
                <c:pt idx="57">
                  <c:v>3.2815183754019098E-3</c:v>
                </c:pt>
                <c:pt idx="58">
                  <c:v>6.5509312502303896E-3</c:v>
                </c:pt>
                <c:pt idx="59">
                  <c:v>9.7794164493312605E-3</c:v>
                </c:pt>
                <c:pt idx="60">
                  <c:v>1.2851154995021E-2</c:v>
                </c:pt>
                <c:pt idx="61">
                  <c:v>1.56045860225734E-2</c:v>
                </c:pt>
                <c:pt idx="62">
                  <c:v>1.7807110532034098E-2</c:v>
                </c:pt>
                <c:pt idx="63">
                  <c:v>1.9225787488931601E-2</c:v>
                </c:pt>
                <c:pt idx="65">
                  <c:v>-2.5063770565652801E-2</c:v>
                </c:pt>
                <c:pt idx="66">
                  <c:v>-2.5063770565652801E-2</c:v>
                </c:pt>
                <c:pt idx="67">
                  <c:v>-2.5063770565652801E-2</c:v>
                </c:pt>
                <c:pt idx="68">
                  <c:v>-2.5063770565652801E-2</c:v>
                </c:pt>
                <c:pt idx="69">
                  <c:v>-2.5063770565652801E-2</c:v>
                </c:pt>
                <c:pt idx="70">
                  <c:v>-2.5063770565652801E-2</c:v>
                </c:pt>
                <c:pt idx="71">
                  <c:v>-2.5063770565652801E-2</c:v>
                </c:pt>
                <c:pt idx="72">
                  <c:v>-2.5063770565652801E-2</c:v>
                </c:pt>
                <c:pt idx="73">
                  <c:v>-2.5063770565652801E-2</c:v>
                </c:pt>
                <c:pt idx="74">
                  <c:v>-2.5063770565652801E-2</c:v>
                </c:pt>
                <c:pt idx="75">
                  <c:v>-2.5063770565652801E-2</c:v>
                </c:pt>
                <c:pt idx="76">
                  <c:v>-2.5063770565652801E-2</c:v>
                </c:pt>
                <c:pt idx="77">
                  <c:v>-2.5063770565652801E-2</c:v>
                </c:pt>
                <c:pt idx="78">
                  <c:v>-2.5063770565652801E-2</c:v>
                </c:pt>
                <c:pt idx="79">
                  <c:v>-2.5063770565652801E-2</c:v>
                </c:pt>
                <c:pt idx="80">
                  <c:v>-2.5063770565652801E-2</c:v>
                </c:pt>
                <c:pt idx="81">
                  <c:v>-2.5063770565652801E-2</c:v>
                </c:pt>
                <c:pt idx="82">
                  <c:v>-2.5063770565652801E-2</c:v>
                </c:pt>
                <c:pt idx="83">
                  <c:v>-2.5063770565652801E-2</c:v>
                </c:pt>
                <c:pt idx="84">
                  <c:v>-2.5063770565652801E-2</c:v>
                </c:pt>
                <c:pt idx="85">
                  <c:v>-2.5063770565652801E-2</c:v>
                </c:pt>
                <c:pt idx="86">
                  <c:v>-2.5063770565652801E-2</c:v>
                </c:pt>
                <c:pt idx="87">
                  <c:v>-2.5063770565652801E-2</c:v>
                </c:pt>
                <c:pt idx="88">
                  <c:v>-2.5063770565652801E-2</c:v>
                </c:pt>
                <c:pt idx="89">
                  <c:v>-2.5063770565652801E-2</c:v>
                </c:pt>
                <c:pt idx="90">
                  <c:v>-2.5063770565652801E-2</c:v>
                </c:pt>
                <c:pt idx="91">
                  <c:v>-2.5063770565652801E-2</c:v>
                </c:pt>
                <c:pt idx="92">
                  <c:v>-2.5063770565652801E-2</c:v>
                </c:pt>
                <c:pt idx="93">
                  <c:v>-2.5063770565652801E-2</c:v>
                </c:pt>
                <c:pt idx="94">
                  <c:v>-2.5063770565652801E-2</c:v>
                </c:pt>
                <c:pt idx="95">
                  <c:v>-2.5063770565652801E-2</c:v>
                </c:pt>
                <c:pt idx="96">
                  <c:v>-2.5063770565652801E-2</c:v>
                </c:pt>
              </c:numCache>
            </c:numRef>
          </c:yVal>
          <c:smooth val="1"/>
          <c:extLst>
            <c:ext xmlns:c16="http://schemas.microsoft.com/office/drawing/2014/chart" uri="{C3380CC4-5D6E-409C-BE32-E72D297353CC}">
              <c16:uniqueId val="{00000000-FD06-4BE3-BDAC-1A75FBBFB4B4}"/>
            </c:ext>
          </c:extLst>
        </c:ser>
        <c:dLbls>
          <c:showLegendKey val="0"/>
          <c:showVal val="0"/>
          <c:showCatName val="0"/>
          <c:showSerName val="0"/>
          <c:showPercent val="0"/>
          <c:showBubbleSize val="0"/>
        </c:dLbls>
        <c:axId val="360847920"/>
        <c:axId val="360848752"/>
      </c:scatterChart>
      <c:valAx>
        <c:axId val="360847920"/>
        <c:scaling>
          <c:orientation val="minMax"/>
          <c:max val="140"/>
          <c:min val="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Peripheral length [mm]</a:t>
                </a:r>
                <a:endParaRPr lang="ja-JP" altLang="en-US" sz="1200"/>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0848752"/>
        <c:crosses val="autoZero"/>
        <c:crossBetween val="midCat"/>
        <c:majorUnit val="20"/>
        <c:minorUnit val="20"/>
      </c:valAx>
      <c:valAx>
        <c:axId val="36084875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dP/dn</a:t>
                </a:r>
                <a:endParaRPr lang="ja-JP" alt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0847920"/>
        <c:crosses val="autoZero"/>
        <c:crossBetween val="midCat"/>
        <c:minorUnit val="5.000000000000001E-3"/>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3">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spPr>
            <a:ln w="19050" cap="rnd">
              <a:solidFill>
                <a:schemeClr val="accent1"/>
              </a:solidFill>
              <a:round/>
            </a:ln>
            <a:effectLst/>
          </c:spPr>
          <c:marker>
            <c:symbol val="circle"/>
            <c:size val="5"/>
            <c:spPr>
              <a:solidFill>
                <a:schemeClr val="bg1"/>
              </a:solidFill>
              <a:ln w="9525">
                <a:solidFill>
                  <a:schemeClr val="accent1"/>
                </a:solidFill>
              </a:ln>
              <a:effectLst/>
            </c:spPr>
          </c:marker>
          <c:xVal>
            <c:numRef>
              <c:f>'計算結果矩形(正方形)'!$G$116:$G$148</c:f>
              <c:numCache>
                <c:formatCode>General</c:formatCode>
                <c:ptCount val="33"/>
                <c:pt idx="0">
                  <c:v>0</c:v>
                </c:pt>
                <c:pt idx="1">
                  <c:v>-0.19634954084936151</c:v>
                </c:pt>
                <c:pt idx="2">
                  <c:v>-0.39269908169872275</c:v>
                </c:pt>
                <c:pt idx="3">
                  <c:v>-0.58904862254808588</c:v>
                </c:pt>
                <c:pt idx="4">
                  <c:v>-0.78539816339744828</c:v>
                </c:pt>
                <c:pt idx="5">
                  <c:v>-0.98174770424681079</c:v>
                </c:pt>
                <c:pt idx="6">
                  <c:v>-1.1780972450961724</c:v>
                </c:pt>
                <c:pt idx="7">
                  <c:v>-1.3744467859455352</c:v>
                </c:pt>
                <c:pt idx="8">
                  <c:v>-1.5707963267948963</c:v>
                </c:pt>
                <c:pt idx="9">
                  <c:v>-1.767145867644258</c:v>
                </c:pt>
                <c:pt idx="10">
                  <c:v>-1.9634954084936194</c:v>
                </c:pt>
                <c:pt idx="11">
                  <c:v>-2.1598449493429825</c:v>
                </c:pt>
                <c:pt idx="12">
                  <c:v>-2.3561944901923448</c:v>
                </c:pt>
                <c:pt idx="13">
                  <c:v>-2.5525440310417071</c:v>
                </c:pt>
                <c:pt idx="14">
                  <c:v>-2.7488935718910685</c:v>
                </c:pt>
                <c:pt idx="15">
                  <c:v>-2.9452431127404317</c:v>
                </c:pt>
                <c:pt idx="16">
                  <c:v>-3.1415926535897927</c:v>
                </c:pt>
                <c:pt idx="17">
                  <c:v>-3.3379421944391545</c:v>
                </c:pt>
                <c:pt idx="18">
                  <c:v>-3.5342917352885159</c:v>
                </c:pt>
                <c:pt idx="19">
                  <c:v>-3.7306412761378791</c:v>
                </c:pt>
                <c:pt idx="20">
                  <c:v>-3.9269908169872414</c:v>
                </c:pt>
                <c:pt idx="21">
                  <c:v>-4.1233403578366028</c:v>
                </c:pt>
                <c:pt idx="22">
                  <c:v>-4.3196898986859651</c:v>
                </c:pt>
                <c:pt idx="23">
                  <c:v>-4.5160394395353283</c:v>
                </c:pt>
                <c:pt idx="24">
                  <c:v>-4.7123889803846897</c:v>
                </c:pt>
                <c:pt idx="25">
                  <c:v>-4.9087385212340511</c:v>
                </c:pt>
                <c:pt idx="26">
                  <c:v>-5.1050880620834125</c:v>
                </c:pt>
                <c:pt idx="27">
                  <c:v>-5.3014376029327757</c:v>
                </c:pt>
                <c:pt idx="28">
                  <c:v>-5.497787143782138</c:v>
                </c:pt>
                <c:pt idx="29">
                  <c:v>-5.6941366846314994</c:v>
                </c:pt>
                <c:pt idx="30">
                  <c:v>-5.8904862254808616</c:v>
                </c:pt>
                <c:pt idx="31">
                  <c:v>-6.0868357663302248</c:v>
                </c:pt>
                <c:pt idx="32">
                  <c:v>-6.2831853071795862</c:v>
                </c:pt>
              </c:numCache>
            </c:numRef>
          </c:xVal>
          <c:yVal>
            <c:numRef>
              <c:f>'計算結果矩形(正方形)'!$H$116:$H$148</c:f>
              <c:numCache>
                <c:formatCode>General</c:formatCode>
                <c:ptCount val="33"/>
                <c:pt idx="0">
                  <c:v>8.9028111108528402E-2</c:v>
                </c:pt>
                <c:pt idx="1">
                  <c:v>8.9950450222610404E-2</c:v>
                </c:pt>
                <c:pt idx="2">
                  <c:v>9.2162420589584404E-2</c:v>
                </c:pt>
                <c:pt idx="3">
                  <c:v>9.4357146733301894E-2</c:v>
                </c:pt>
                <c:pt idx="4">
                  <c:v>9.5260178692812905E-2</c:v>
                </c:pt>
                <c:pt idx="5">
                  <c:v>9.4357146733304198E-2</c:v>
                </c:pt>
                <c:pt idx="6">
                  <c:v>9.2162420589584404E-2</c:v>
                </c:pt>
                <c:pt idx="7">
                  <c:v>8.9950450222609293E-2</c:v>
                </c:pt>
                <c:pt idx="8">
                  <c:v>8.9028111108528193E-2</c:v>
                </c:pt>
                <c:pt idx="9">
                  <c:v>8.9950450222609293E-2</c:v>
                </c:pt>
                <c:pt idx="10">
                  <c:v>9.2162420589582003E-2</c:v>
                </c:pt>
                <c:pt idx="11">
                  <c:v>9.4357146733302796E-2</c:v>
                </c:pt>
                <c:pt idx="12">
                  <c:v>9.5260178692811906E-2</c:v>
                </c:pt>
                <c:pt idx="13">
                  <c:v>9.4357146733303393E-2</c:v>
                </c:pt>
                <c:pt idx="14">
                  <c:v>9.2162420589583502E-2</c:v>
                </c:pt>
                <c:pt idx="15">
                  <c:v>8.9950450222609807E-2</c:v>
                </c:pt>
                <c:pt idx="16">
                  <c:v>8.9028111108529304E-2</c:v>
                </c:pt>
                <c:pt idx="17">
                  <c:v>8.9950450222608905E-2</c:v>
                </c:pt>
                <c:pt idx="18">
                  <c:v>9.2162420589583599E-2</c:v>
                </c:pt>
                <c:pt idx="19">
                  <c:v>9.4357146733304406E-2</c:v>
                </c:pt>
                <c:pt idx="20">
                  <c:v>9.5260178692810796E-2</c:v>
                </c:pt>
                <c:pt idx="21">
                  <c:v>9.4357146733303907E-2</c:v>
                </c:pt>
                <c:pt idx="22">
                  <c:v>9.2162420589585195E-2</c:v>
                </c:pt>
                <c:pt idx="23">
                  <c:v>8.9950450222610001E-2</c:v>
                </c:pt>
                <c:pt idx="24">
                  <c:v>8.9028111108528096E-2</c:v>
                </c:pt>
                <c:pt idx="25">
                  <c:v>8.9950450222609196E-2</c:v>
                </c:pt>
                <c:pt idx="26">
                  <c:v>9.2162420589583099E-2</c:v>
                </c:pt>
                <c:pt idx="27">
                  <c:v>9.4357146733302796E-2</c:v>
                </c:pt>
                <c:pt idx="28">
                  <c:v>9.52601786928126E-2</c:v>
                </c:pt>
                <c:pt idx="29">
                  <c:v>9.4357146733302602E-2</c:v>
                </c:pt>
                <c:pt idx="30">
                  <c:v>9.2162420589584099E-2</c:v>
                </c:pt>
                <c:pt idx="31">
                  <c:v>8.9950450222609904E-2</c:v>
                </c:pt>
                <c:pt idx="32">
                  <c:v>8.9028111108528402E-2</c:v>
                </c:pt>
              </c:numCache>
            </c:numRef>
          </c:yVal>
          <c:smooth val="1"/>
          <c:extLst>
            <c:ext xmlns:c16="http://schemas.microsoft.com/office/drawing/2014/chart" uri="{C3380CC4-5D6E-409C-BE32-E72D297353CC}">
              <c16:uniqueId val="{00000000-A83A-4804-A4C3-42A92485DC33}"/>
            </c:ext>
          </c:extLst>
        </c:ser>
        <c:dLbls>
          <c:showLegendKey val="0"/>
          <c:showVal val="0"/>
          <c:showCatName val="0"/>
          <c:showSerName val="0"/>
          <c:showPercent val="0"/>
          <c:showBubbleSize val="0"/>
        </c:dLbls>
        <c:axId val="1439000736"/>
        <c:axId val="1439001152"/>
      </c:scatterChart>
      <c:valAx>
        <c:axId val="1439000736"/>
        <c:scaling>
          <c:orientation val="minMax"/>
          <c:min val="-6.28"/>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Angle</a:t>
                </a:r>
                <a:r>
                  <a:rPr lang="en-US" altLang="ja-JP" sz="1200" baseline="0"/>
                  <a:t> [Radian]</a:t>
                </a:r>
                <a:endParaRPr lang="ja-JP" altLang="en-US" sz="1200"/>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9001152"/>
        <c:crossesAt val="0"/>
        <c:crossBetween val="midCat"/>
        <c:majorUnit val="1.57"/>
        <c:minorUnit val="1.57"/>
      </c:valAx>
      <c:valAx>
        <c:axId val="1439001152"/>
        <c:scaling>
          <c:orientation val="minMax"/>
          <c:max val="0.1"/>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sz="1200"/>
                  <a:t>Potential on r=a</a:t>
                </a:r>
                <a:endParaRPr lang="ja-JP" alt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9000736"/>
        <c:crossesAt val="-6.28"/>
        <c:crossBetween val="midCat"/>
        <c:majorUnit val="2.0000000000000004E-2"/>
        <c:min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[2]BEM2!$C$171</c:f>
              <c:strCache>
                <c:ptCount val="1"/>
              </c:strCache>
            </c:strRef>
          </c:tx>
          <c:spPr>
            <a:ln w="19050" cap="rnd">
              <a:solidFill>
                <a:schemeClr val="accent1"/>
              </a:solidFill>
              <a:round/>
            </a:ln>
            <a:effectLst/>
          </c:spPr>
          <c:marker>
            <c:symbol val="circle"/>
            <c:size val="5"/>
            <c:spPr>
              <a:solidFill>
                <a:schemeClr val="bg1"/>
              </a:solidFill>
              <a:ln w="9525">
                <a:solidFill>
                  <a:schemeClr val="accent1"/>
                </a:solidFill>
              </a:ln>
              <a:effectLst/>
            </c:spPr>
          </c:marker>
          <c:xVal>
            <c:numRef>
              <c:f>[2]BEM2!$B$172:$B$268</c:f>
              <c:numCache>
                <c:formatCode>General</c:formatCode>
                <c:ptCount val="97"/>
              </c:numCache>
            </c:numRef>
          </c:xVal>
          <c:yVal>
            <c:numRef>
              <c:f>[2]BEM2!$C$172:$C$268</c:f>
              <c:numCache>
                <c:formatCode>General</c:formatCode>
                <c:ptCount val="97"/>
              </c:numCache>
            </c:numRef>
          </c:yVal>
          <c:smooth val="0"/>
          <c:extLst>
            <c:ext xmlns:c16="http://schemas.microsoft.com/office/drawing/2014/chart" uri="{C3380CC4-5D6E-409C-BE32-E72D297353CC}">
              <c16:uniqueId val="{00000000-056B-46EE-84F6-8F91FE26453C}"/>
            </c:ext>
          </c:extLst>
        </c:ser>
        <c:dLbls>
          <c:showLegendKey val="0"/>
          <c:showVal val="0"/>
          <c:showCatName val="0"/>
          <c:showSerName val="0"/>
          <c:showPercent val="0"/>
          <c:showBubbleSize val="0"/>
        </c:dLbls>
        <c:axId val="1632098591"/>
        <c:axId val="1632094847"/>
      </c:scatterChart>
      <c:valAx>
        <c:axId val="1632098591"/>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ltLang="ja-JP" sz="1400">
                    <a:effectLst/>
                  </a:rPr>
                  <a:t>Peripheral Length [mm]</a:t>
                </a:r>
                <a:endParaRPr lang="ja-JP" altLang="ja-JP" sz="1400">
                  <a:effectLst/>
                </a:endParaRP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32094847"/>
        <c:crosses val="autoZero"/>
        <c:crossBetween val="midCat"/>
        <c:majorUnit val="20"/>
        <c:minorUnit val="20"/>
      </c:valAx>
      <c:valAx>
        <c:axId val="1632094847"/>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ltLang="ja-JP" sz="1400"/>
                  <a:t>dP/dn</a:t>
                </a:r>
                <a:endParaRPr lang="ja-JP" altLang="en-US" sz="1400"/>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32098591"/>
        <c:crosses val="autoZero"/>
        <c:crossBetween val="midCat"/>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3">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bg1"/>
              </a:solidFill>
              <a:ln w="9525">
                <a:solidFill>
                  <a:schemeClr val="accent1"/>
                </a:solidFill>
              </a:ln>
              <a:effectLst/>
            </c:spPr>
          </c:marker>
          <c:xVal>
            <c:numRef>
              <c:f>'計算結果矩形(長方形)'!$G$116:$G$148</c:f>
              <c:numCache>
                <c:formatCode>General</c:formatCode>
                <c:ptCount val="33"/>
                <c:pt idx="0">
                  <c:v>0</c:v>
                </c:pt>
                <c:pt idx="1">
                  <c:v>-0.19634954084936151</c:v>
                </c:pt>
                <c:pt idx="2">
                  <c:v>-0.39269908169872275</c:v>
                </c:pt>
                <c:pt idx="3">
                  <c:v>-0.58904862254808588</c:v>
                </c:pt>
                <c:pt idx="4">
                  <c:v>-0.78539816339744828</c:v>
                </c:pt>
                <c:pt idx="5">
                  <c:v>-0.98174770424681079</c:v>
                </c:pt>
                <c:pt idx="6">
                  <c:v>-1.1780972450961724</c:v>
                </c:pt>
                <c:pt idx="7">
                  <c:v>-1.3744467859455352</c:v>
                </c:pt>
                <c:pt idx="8">
                  <c:v>-1.5707963267948963</c:v>
                </c:pt>
                <c:pt idx="9">
                  <c:v>-1.767145867644258</c:v>
                </c:pt>
                <c:pt idx="10">
                  <c:v>-1.9634954084936194</c:v>
                </c:pt>
                <c:pt idx="11">
                  <c:v>-2.1598449493429825</c:v>
                </c:pt>
                <c:pt idx="12">
                  <c:v>-2.3561944901923448</c:v>
                </c:pt>
                <c:pt idx="13">
                  <c:v>-2.5525440310417071</c:v>
                </c:pt>
                <c:pt idx="14">
                  <c:v>-2.7488935718910685</c:v>
                </c:pt>
                <c:pt idx="15">
                  <c:v>-2.9452431127404317</c:v>
                </c:pt>
                <c:pt idx="16">
                  <c:v>-3.1415926535897927</c:v>
                </c:pt>
                <c:pt idx="17">
                  <c:v>-3.3379421944391545</c:v>
                </c:pt>
                <c:pt idx="18">
                  <c:v>-3.5342917352885159</c:v>
                </c:pt>
                <c:pt idx="19">
                  <c:v>-3.7306412761378791</c:v>
                </c:pt>
                <c:pt idx="20">
                  <c:v>-3.9269908169872414</c:v>
                </c:pt>
                <c:pt idx="21">
                  <c:v>-4.1233403578366028</c:v>
                </c:pt>
                <c:pt idx="22">
                  <c:v>-4.3196898986859651</c:v>
                </c:pt>
                <c:pt idx="23">
                  <c:v>-4.5160394395353283</c:v>
                </c:pt>
                <c:pt idx="24">
                  <c:v>-4.7123889803846897</c:v>
                </c:pt>
                <c:pt idx="25">
                  <c:v>-4.9087385212340511</c:v>
                </c:pt>
                <c:pt idx="26">
                  <c:v>-5.1050880620834125</c:v>
                </c:pt>
                <c:pt idx="27">
                  <c:v>-5.3014376029327757</c:v>
                </c:pt>
                <c:pt idx="28">
                  <c:v>-5.497787143782138</c:v>
                </c:pt>
                <c:pt idx="29">
                  <c:v>-5.6941366846314994</c:v>
                </c:pt>
                <c:pt idx="30">
                  <c:v>-5.8904862254808616</c:v>
                </c:pt>
                <c:pt idx="31">
                  <c:v>-6.0868357663302248</c:v>
                </c:pt>
                <c:pt idx="32">
                  <c:v>-6.2831853071795862</c:v>
                </c:pt>
              </c:numCache>
            </c:numRef>
          </c:xVal>
          <c:yVal>
            <c:numRef>
              <c:f>'計算結果矩形(長方形)'!$H$116:$H$148</c:f>
              <c:numCache>
                <c:formatCode>General</c:formatCode>
                <c:ptCount val="33"/>
                <c:pt idx="0">
                  <c:v>0.10312622497974901</c:v>
                </c:pt>
                <c:pt idx="1">
                  <c:v>0.102854401623346</c:v>
                </c:pt>
                <c:pt idx="2">
                  <c:v>0.101730049925686</c:v>
                </c:pt>
                <c:pt idx="3">
                  <c:v>9.9081526902017103E-2</c:v>
                </c:pt>
                <c:pt idx="4">
                  <c:v>9.4442108655218501E-2</c:v>
                </c:pt>
                <c:pt idx="5">
                  <c:v>8.8109495670056603E-2</c:v>
                </c:pt>
                <c:pt idx="6">
                  <c:v>8.1347278846066795E-2</c:v>
                </c:pt>
                <c:pt idx="7">
                  <c:v>7.6080261005268907E-2</c:v>
                </c:pt>
                <c:pt idx="8">
                  <c:v>7.4082187374307801E-2</c:v>
                </c:pt>
                <c:pt idx="9">
                  <c:v>7.6080261005267394E-2</c:v>
                </c:pt>
                <c:pt idx="10">
                  <c:v>8.1347278846066601E-2</c:v>
                </c:pt>
                <c:pt idx="11">
                  <c:v>8.8109495670057894E-2</c:v>
                </c:pt>
                <c:pt idx="12">
                  <c:v>9.4442108655217294E-2</c:v>
                </c:pt>
                <c:pt idx="13">
                  <c:v>9.9081526902015493E-2</c:v>
                </c:pt>
                <c:pt idx="14">
                  <c:v>0.101730049925688</c:v>
                </c:pt>
                <c:pt idx="15">
                  <c:v>0.102854401623347</c:v>
                </c:pt>
                <c:pt idx="16">
                  <c:v>0.10312622497974699</c:v>
                </c:pt>
                <c:pt idx="17">
                  <c:v>0.102854401623347</c:v>
                </c:pt>
                <c:pt idx="18">
                  <c:v>0.101730049925687</c:v>
                </c:pt>
                <c:pt idx="19">
                  <c:v>9.9081526902013703E-2</c:v>
                </c:pt>
                <c:pt idx="20">
                  <c:v>9.4442108655217197E-2</c:v>
                </c:pt>
                <c:pt idx="21">
                  <c:v>8.8109495670059101E-2</c:v>
                </c:pt>
                <c:pt idx="22">
                  <c:v>8.1347278846063201E-2</c:v>
                </c:pt>
                <c:pt idx="23">
                  <c:v>7.6080261005268601E-2</c:v>
                </c:pt>
                <c:pt idx="24">
                  <c:v>7.4082187374308994E-2</c:v>
                </c:pt>
                <c:pt idx="25">
                  <c:v>7.60802610052696E-2</c:v>
                </c:pt>
                <c:pt idx="26">
                  <c:v>8.1347278846063395E-2</c:v>
                </c:pt>
                <c:pt idx="27">
                  <c:v>8.8109495670056007E-2</c:v>
                </c:pt>
                <c:pt idx="28">
                  <c:v>9.4442108655218002E-2</c:v>
                </c:pt>
                <c:pt idx="29">
                  <c:v>9.9081526902013203E-2</c:v>
                </c:pt>
                <c:pt idx="30">
                  <c:v>0.101730049925688</c:v>
                </c:pt>
                <c:pt idx="31">
                  <c:v>0.102854401623349</c:v>
                </c:pt>
                <c:pt idx="32">
                  <c:v>0.10312622497974901</c:v>
                </c:pt>
              </c:numCache>
            </c:numRef>
          </c:yVal>
          <c:smooth val="0"/>
          <c:extLst>
            <c:ext xmlns:c16="http://schemas.microsoft.com/office/drawing/2014/chart" uri="{C3380CC4-5D6E-409C-BE32-E72D297353CC}">
              <c16:uniqueId val="{00000000-C92F-418A-931A-4483D278C146}"/>
            </c:ext>
          </c:extLst>
        </c:ser>
        <c:dLbls>
          <c:showLegendKey val="0"/>
          <c:showVal val="0"/>
          <c:showCatName val="0"/>
          <c:showSerName val="0"/>
          <c:showPercent val="0"/>
          <c:showBubbleSize val="0"/>
        </c:dLbls>
        <c:axId val="1548530111"/>
        <c:axId val="1548530943"/>
      </c:scatterChart>
      <c:valAx>
        <c:axId val="1548530111"/>
        <c:scaling>
          <c:orientation val="minMax"/>
          <c:max val="0"/>
          <c:min val="-6.28"/>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ltLang="ja-JP" sz="1400"/>
                  <a:t>Angle [Radian]</a:t>
                </a:r>
                <a:endParaRPr lang="ja-JP" altLang="en-US" sz="1400"/>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8530943"/>
        <c:crossesAt val="-6.28"/>
        <c:crossBetween val="midCat"/>
        <c:majorUnit val="1.57"/>
        <c:minorUnit val="1.57"/>
      </c:valAx>
      <c:valAx>
        <c:axId val="1548530943"/>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altLang="ja-JP" sz="1400"/>
                  <a:t>Potential on</a:t>
                </a:r>
                <a:r>
                  <a:rPr lang="en-US" altLang="ja-JP" sz="1400" baseline="0"/>
                  <a:t> r=a</a:t>
                </a:r>
                <a:endParaRPr lang="ja-JP" altLang="en-US" sz="1400"/>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8530111"/>
        <c:crossesAt val="-6.28"/>
        <c:crossBetween val="midCat"/>
        <c:min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20000"/>
        <a:lumOff val="8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5</xdr:col>
      <xdr:colOff>400050</xdr:colOff>
      <xdr:row>1</xdr:row>
      <xdr:rowOff>104775</xdr:rowOff>
    </xdr:from>
    <xdr:to>
      <xdr:col>12</xdr:col>
      <xdr:colOff>400050</xdr:colOff>
      <xdr:row>19</xdr:row>
      <xdr:rowOff>123824</xdr:rowOff>
    </xdr:to>
    <xdr:graphicFrame macro="">
      <xdr:nvGraphicFramePr>
        <xdr:cNvPr id="4" name="グラフ 3">
          <a:extLst>
            <a:ext uri="{FF2B5EF4-FFF2-40B4-BE49-F238E27FC236}">
              <a16:creationId xmlns:a16="http://schemas.microsoft.com/office/drawing/2014/main" id="{9AE092F1-6B6E-4959-8A7D-41EE7A0EA3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609599</xdr:colOff>
      <xdr:row>4</xdr:row>
      <xdr:rowOff>161925</xdr:rowOff>
    </xdr:from>
    <xdr:to>
      <xdr:col>13</xdr:col>
      <xdr:colOff>657224</xdr:colOff>
      <xdr:row>16</xdr:row>
      <xdr:rowOff>47625</xdr:rowOff>
    </xdr:to>
    <xdr:graphicFrame macro="">
      <xdr:nvGraphicFramePr>
        <xdr:cNvPr id="2" name="グラフ 1">
          <a:extLst>
            <a:ext uri="{FF2B5EF4-FFF2-40B4-BE49-F238E27FC236}">
              <a16:creationId xmlns:a16="http://schemas.microsoft.com/office/drawing/2014/main" id="{10EAC86C-FDF8-448A-A1C4-31230B0A0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547687</xdr:colOff>
      <xdr:row>5</xdr:row>
      <xdr:rowOff>109539</xdr:rowOff>
    </xdr:from>
    <xdr:to>
      <xdr:col>8</xdr:col>
      <xdr:colOff>119062</xdr:colOff>
      <xdr:row>6</xdr:row>
      <xdr:rowOff>4764</xdr:rowOff>
    </xdr:to>
    <xdr:sp macro="" textlink="">
      <xdr:nvSpPr>
        <xdr:cNvPr id="3" name="矢印: 下 2">
          <a:extLst>
            <a:ext uri="{FF2B5EF4-FFF2-40B4-BE49-F238E27FC236}">
              <a16:creationId xmlns:a16="http://schemas.microsoft.com/office/drawing/2014/main" id="{498D69F6-5AD3-4C44-90AE-BADA2CC47DF7}"/>
            </a:ext>
          </a:extLst>
        </xdr:cNvPr>
        <xdr:cNvSpPr/>
      </xdr:nvSpPr>
      <xdr:spPr>
        <a:xfrm rot="5400000">
          <a:off x="5410200" y="1238251"/>
          <a:ext cx="133350" cy="25717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552450</xdr:colOff>
      <xdr:row>15</xdr:row>
      <xdr:rowOff>85727</xdr:rowOff>
    </xdr:from>
    <xdr:to>
      <xdr:col>13</xdr:col>
      <xdr:colOff>0</xdr:colOff>
      <xdr:row>16</xdr:row>
      <xdr:rowOff>104777</xdr:rowOff>
    </xdr:to>
    <xdr:sp macro="" textlink="">
      <xdr:nvSpPr>
        <xdr:cNvPr id="4" name="矢印: 下 3">
          <a:extLst>
            <a:ext uri="{FF2B5EF4-FFF2-40B4-BE49-F238E27FC236}">
              <a16:creationId xmlns:a16="http://schemas.microsoft.com/office/drawing/2014/main" id="{8142750B-1F3A-4007-AF8A-0B0669C37ACA}"/>
            </a:ext>
          </a:extLst>
        </xdr:cNvPr>
        <xdr:cNvSpPr/>
      </xdr:nvSpPr>
      <xdr:spPr>
        <a:xfrm>
          <a:off x="8782050" y="3657602"/>
          <a:ext cx="133350" cy="25717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33338</xdr:colOff>
      <xdr:row>14</xdr:row>
      <xdr:rowOff>157166</xdr:rowOff>
    </xdr:from>
    <xdr:to>
      <xdr:col>13</xdr:col>
      <xdr:colOff>290513</xdr:colOff>
      <xdr:row>15</xdr:row>
      <xdr:rowOff>52391</xdr:rowOff>
    </xdr:to>
    <xdr:sp macro="" textlink="">
      <xdr:nvSpPr>
        <xdr:cNvPr id="5" name="矢印: 下 4">
          <a:extLst>
            <a:ext uri="{FF2B5EF4-FFF2-40B4-BE49-F238E27FC236}">
              <a16:creationId xmlns:a16="http://schemas.microsoft.com/office/drawing/2014/main" id="{994B4609-9F1B-4B42-B70C-2CB2A3301711}"/>
            </a:ext>
          </a:extLst>
        </xdr:cNvPr>
        <xdr:cNvSpPr/>
      </xdr:nvSpPr>
      <xdr:spPr>
        <a:xfrm rot="16200000">
          <a:off x="9010651" y="3429003"/>
          <a:ext cx="133350" cy="257175"/>
        </a:xfrm>
        <a:prstGeom prst="down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4</xdr:row>
      <xdr:rowOff>57152</xdr:rowOff>
    </xdr:from>
    <xdr:to>
      <xdr:col>8</xdr:col>
      <xdr:colOff>295275</xdr:colOff>
      <xdr:row>5</xdr:row>
      <xdr:rowOff>76202</xdr:rowOff>
    </xdr:to>
    <xdr:sp macro="" textlink="">
      <xdr:nvSpPr>
        <xdr:cNvPr id="6" name="矢印: 下 5">
          <a:extLst>
            <a:ext uri="{FF2B5EF4-FFF2-40B4-BE49-F238E27FC236}">
              <a16:creationId xmlns:a16="http://schemas.microsoft.com/office/drawing/2014/main" id="{DB5081F4-59BB-46AF-8939-CF51EC98418D}"/>
            </a:ext>
          </a:extLst>
        </xdr:cNvPr>
        <xdr:cNvSpPr/>
      </xdr:nvSpPr>
      <xdr:spPr>
        <a:xfrm rot="10800000">
          <a:off x="5648325" y="1009652"/>
          <a:ext cx="133350" cy="257175"/>
        </a:xfrm>
        <a:prstGeom prst="down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557212</xdr:colOff>
      <xdr:row>8</xdr:row>
      <xdr:rowOff>128590</xdr:rowOff>
    </xdr:from>
    <xdr:to>
      <xdr:col>8</xdr:col>
      <xdr:colOff>128587</xdr:colOff>
      <xdr:row>9</xdr:row>
      <xdr:rowOff>23815</xdr:rowOff>
    </xdr:to>
    <xdr:sp macro="" textlink="">
      <xdr:nvSpPr>
        <xdr:cNvPr id="7" name="矢印: 下 6">
          <a:extLst>
            <a:ext uri="{FF2B5EF4-FFF2-40B4-BE49-F238E27FC236}">
              <a16:creationId xmlns:a16="http://schemas.microsoft.com/office/drawing/2014/main" id="{39AAEA72-F39C-493C-9D27-DB5038E48EA4}"/>
            </a:ext>
          </a:extLst>
        </xdr:cNvPr>
        <xdr:cNvSpPr/>
      </xdr:nvSpPr>
      <xdr:spPr>
        <a:xfrm rot="5400000">
          <a:off x="5419725" y="1971677"/>
          <a:ext cx="133350" cy="25717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447675</xdr:colOff>
      <xdr:row>15</xdr:row>
      <xdr:rowOff>66677</xdr:rowOff>
    </xdr:from>
    <xdr:to>
      <xdr:col>10</xdr:col>
      <xdr:colOff>581025</xdr:colOff>
      <xdr:row>16</xdr:row>
      <xdr:rowOff>85727</xdr:rowOff>
    </xdr:to>
    <xdr:sp macro="" textlink="">
      <xdr:nvSpPr>
        <xdr:cNvPr id="8" name="矢印: 下 7">
          <a:extLst>
            <a:ext uri="{FF2B5EF4-FFF2-40B4-BE49-F238E27FC236}">
              <a16:creationId xmlns:a16="http://schemas.microsoft.com/office/drawing/2014/main" id="{B4753E33-D158-440B-9466-0B13112578D9}"/>
            </a:ext>
          </a:extLst>
        </xdr:cNvPr>
        <xdr:cNvSpPr/>
      </xdr:nvSpPr>
      <xdr:spPr>
        <a:xfrm>
          <a:off x="7305675" y="3638552"/>
          <a:ext cx="133350" cy="25717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9</xdr:row>
      <xdr:rowOff>19052</xdr:rowOff>
    </xdr:from>
    <xdr:to>
      <xdr:col>8</xdr:col>
      <xdr:colOff>285750</xdr:colOff>
      <xdr:row>10</xdr:row>
      <xdr:rowOff>38102</xdr:rowOff>
    </xdr:to>
    <xdr:sp macro="" textlink="">
      <xdr:nvSpPr>
        <xdr:cNvPr id="9" name="矢印: 下 8">
          <a:extLst>
            <a:ext uri="{FF2B5EF4-FFF2-40B4-BE49-F238E27FC236}">
              <a16:creationId xmlns:a16="http://schemas.microsoft.com/office/drawing/2014/main" id="{6B95B3F2-91A2-4324-B5D1-7B149D046AC3}"/>
            </a:ext>
          </a:extLst>
        </xdr:cNvPr>
        <xdr:cNvSpPr/>
      </xdr:nvSpPr>
      <xdr:spPr>
        <a:xfrm rot="10800000">
          <a:off x="5638800" y="2162177"/>
          <a:ext cx="133350" cy="257175"/>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176212</xdr:colOff>
      <xdr:row>14</xdr:row>
      <xdr:rowOff>157165</xdr:rowOff>
    </xdr:from>
    <xdr:to>
      <xdr:col>10</xdr:col>
      <xdr:colOff>433387</xdr:colOff>
      <xdr:row>15</xdr:row>
      <xdr:rowOff>52390</xdr:rowOff>
    </xdr:to>
    <xdr:sp macro="" textlink="">
      <xdr:nvSpPr>
        <xdr:cNvPr id="10" name="矢印: 下 9">
          <a:extLst>
            <a:ext uri="{FF2B5EF4-FFF2-40B4-BE49-F238E27FC236}">
              <a16:creationId xmlns:a16="http://schemas.microsoft.com/office/drawing/2014/main" id="{7AB35E35-0215-43CF-9080-5EB4B29B77CA}"/>
            </a:ext>
          </a:extLst>
        </xdr:cNvPr>
        <xdr:cNvSpPr/>
      </xdr:nvSpPr>
      <xdr:spPr>
        <a:xfrm rot="16200000">
          <a:off x="7096125" y="3429002"/>
          <a:ext cx="133350" cy="257175"/>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523876</xdr:colOff>
      <xdr:row>10</xdr:row>
      <xdr:rowOff>171452</xdr:rowOff>
    </xdr:from>
    <xdr:to>
      <xdr:col>9</xdr:col>
      <xdr:colOff>657226</xdr:colOff>
      <xdr:row>11</xdr:row>
      <xdr:rowOff>190502</xdr:rowOff>
    </xdr:to>
    <xdr:sp macro="" textlink="">
      <xdr:nvSpPr>
        <xdr:cNvPr id="11" name="矢印: 下 10">
          <a:extLst>
            <a:ext uri="{FF2B5EF4-FFF2-40B4-BE49-F238E27FC236}">
              <a16:creationId xmlns:a16="http://schemas.microsoft.com/office/drawing/2014/main" id="{AE1AB1F0-1757-4E4C-9287-69E40F04756E}"/>
            </a:ext>
          </a:extLst>
        </xdr:cNvPr>
        <xdr:cNvSpPr/>
      </xdr:nvSpPr>
      <xdr:spPr>
        <a:xfrm rot="13317214">
          <a:off x="6696076" y="2552702"/>
          <a:ext cx="133350" cy="257175"/>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438152</xdr:colOff>
      <xdr:row>9</xdr:row>
      <xdr:rowOff>47627</xdr:rowOff>
    </xdr:from>
    <xdr:to>
      <xdr:col>8</xdr:col>
      <xdr:colOff>571502</xdr:colOff>
      <xdr:row>10</xdr:row>
      <xdr:rowOff>66677</xdr:rowOff>
    </xdr:to>
    <xdr:sp macro="" textlink="">
      <xdr:nvSpPr>
        <xdr:cNvPr id="12" name="矢印: 下 11">
          <a:extLst>
            <a:ext uri="{FF2B5EF4-FFF2-40B4-BE49-F238E27FC236}">
              <a16:creationId xmlns:a16="http://schemas.microsoft.com/office/drawing/2014/main" id="{518AB40E-D2C6-4622-974B-0A3DB360D75E}"/>
            </a:ext>
          </a:extLst>
        </xdr:cNvPr>
        <xdr:cNvSpPr/>
      </xdr:nvSpPr>
      <xdr:spPr>
        <a:xfrm rot="11521618">
          <a:off x="5924552" y="2190752"/>
          <a:ext cx="133350" cy="257175"/>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38103</xdr:colOff>
      <xdr:row>9</xdr:row>
      <xdr:rowOff>114302</xdr:rowOff>
    </xdr:from>
    <xdr:to>
      <xdr:col>9</xdr:col>
      <xdr:colOff>171453</xdr:colOff>
      <xdr:row>10</xdr:row>
      <xdr:rowOff>133352</xdr:rowOff>
    </xdr:to>
    <xdr:sp macro="" textlink="">
      <xdr:nvSpPr>
        <xdr:cNvPr id="13" name="矢印: 下 12">
          <a:extLst>
            <a:ext uri="{FF2B5EF4-FFF2-40B4-BE49-F238E27FC236}">
              <a16:creationId xmlns:a16="http://schemas.microsoft.com/office/drawing/2014/main" id="{B14E9331-EAA8-44D6-BB2A-4961F935155B}"/>
            </a:ext>
          </a:extLst>
        </xdr:cNvPr>
        <xdr:cNvSpPr/>
      </xdr:nvSpPr>
      <xdr:spPr>
        <a:xfrm rot="12115317">
          <a:off x="6210303" y="2257427"/>
          <a:ext cx="133350" cy="257175"/>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285753</xdr:colOff>
      <xdr:row>10</xdr:row>
      <xdr:rowOff>9526</xdr:rowOff>
    </xdr:from>
    <xdr:to>
      <xdr:col>9</xdr:col>
      <xdr:colOff>419103</xdr:colOff>
      <xdr:row>11</xdr:row>
      <xdr:rowOff>28576</xdr:rowOff>
    </xdr:to>
    <xdr:sp macro="" textlink="">
      <xdr:nvSpPr>
        <xdr:cNvPr id="14" name="矢印: 下 13">
          <a:extLst>
            <a:ext uri="{FF2B5EF4-FFF2-40B4-BE49-F238E27FC236}">
              <a16:creationId xmlns:a16="http://schemas.microsoft.com/office/drawing/2014/main" id="{6C47868E-BF5D-43D0-AEC3-E41D24E826F1}"/>
            </a:ext>
          </a:extLst>
        </xdr:cNvPr>
        <xdr:cNvSpPr/>
      </xdr:nvSpPr>
      <xdr:spPr>
        <a:xfrm rot="12837593">
          <a:off x="6457953" y="2390776"/>
          <a:ext cx="133350" cy="257175"/>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633413</xdr:colOff>
      <xdr:row>11</xdr:row>
      <xdr:rowOff>166690</xdr:rowOff>
    </xdr:from>
    <xdr:to>
      <xdr:col>10</xdr:col>
      <xdr:colOff>204788</xdr:colOff>
      <xdr:row>12</xdr:row>
      <xdr:rowOff>61915</xdr:rowOff>
    </xdr:to>
    <xdr:sp macro="" textlink="">
      <xdr:nvSpPr>
        <xdr:cNvPr id="15" name="矢印: 下 14">
          <a:extLst>
            <a:ext uri="{FF2B5EF4-FFF2-40B4-BE49-F238E27FC236}">
              <a16:creationId xmlns:a16="http://schemas.microsoft.com/office/drawing/2014/main" id="{C2D35488-DCA2-4C44-8154-023116B96FEF}"/>
            </a:ext>
          </a:extLst>
        </xdr:cNvPr>
        <xdr:cNvSpPr/>
      </xdr:nvSpPr>
      <xdr:spPr>
        <a:xfrm rot="14274798">
          <a:off x="6867526" y="2724152"/>
          <a:ext cx="133350" cy="257175"/>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71438</xdr:colOff>
      <xdr:row>12</xdr:row>
      <xdr:rowOff>157165</xdr:rowOff>
    </xdr:from>
    <xdr:to>
      <xdr:col>10</xdr:col>
      <xdr:colOff>328613</xdr:colOff>
      <xdr:row>13</xdr:row>
      <xdr:rowOff>52390</xdr:rowOff>
    </xdr:to>
    <xdr:sp macro="" textlink="">
      <xdr:nvSpPr>
        <xdr:cNvPr id="16" name="矢印: 下 15">
          <a:extLst>
            <a:ext uri="{FF2B5EF4-FFF2-40B4-BE49-F238E27FC236}">
              <a16:creationId xmlns:a16="http://schemas.microsoft.com/office/drawing/2014/main" id="{62EFFC64-13EB-4573-A0EB-1008AA8CA33D}"/>
            </a:ext>
          </a:extLst>
        </xdr:cNvPr>
        <xdr:cNvSpPr/>
      </xdr:nvSpPr>
      <xdr:spPr>
        <a:xfrm rot="14897137">
          <a:off x="6991351" y="2952752"/>
          <a:ext cx="133350" cy="257175"/>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157164</xdr:colOff>
      <xdr:row>13</xdr:row>
      <xdr:rowOff>166690</xdr:rowOff>
    </xdr:from>
    <xdr:to>
      <xdr:col>10</xdr:col>
      <xdr:colOff>414339</xdr:colOff>
      <xdr:row>14</xdr:row>
      <xdr:rowOff>61915</xdr:rowOff>
    </xdr:to>
    <xdr:sp macro="" textlink="">
      <xdr:nvSpPr>
        <xdr:cNvPr id="17" name="矢印: 下 16">
          <a:extLst>
            <a:ext uri="{FF2B5EF4-FFF2-40B4-BE49-F238E27FC236}">
              <a16:creationId xmlns:a16="http://schemas.microsoft.com/office/drawing/2014/main" id="{A10ED024-D45D-484A-91FB-F97B57813D90}"/>
            </a:ext>
          </a:extLst>
        </xdr:cNvPr>
        <xdr:cNvSpPr/>
      </xdr:nvSpPr>
      <xdr:spPr>
        <a:xfrm rot="15433747">
          <a:off x="7077077" y="3200402"/>
          <a:ext cx="133350" cy="257175"/>
        </a:xfrm>
        <a:prstGeom prst="down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xdr:row>
      <xdr:rowOff>104775</xdr:rowOff>
    </xdr:from>
    <xdr:to>
      <xdr:col>11</xdr:col>
      <xdr:colOff>209550</xdr:colOff>
      <xdr:row>5</xdr:row>
      <xdr:rowOff>152400</xdr:rowOff>
    </xdr:to>
    <xdr:sp macro="" textlink="">
      <xdr:nvSpPr>
        <xdr:cNvPr id="18" name="テキスト ボックス 17">
          <a:extLst>
            <a:ext uri="{FF2B5EF4-FFF2-40B4-BE49-F238E27FC236}">
              <a16:creationId xmlns:a16="http://schemas.microsoft.com/office/drawing/2014/main" id="{A727033F-1002-41F0-A369-FD9F5ED3F01A}"/>
            </a:ext>
          </a:extLst>
        </xdr:cNvPr>
        <xdr:cNvSpPr txBox="1"/>
      </xdr:nvSpPr>
      <xdr:spPr>
        <a:xfrm>
          <a:off x="6924675" y="1057275"/>
          <a:ext cx="828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Segment 2</a:t>
          </a:r>
          <a:endParaRPr kumimoji="1" lang="ja-JP" altLang="en-US" sz="1100"/>
        </a:p>
      </xdr:txBody>
    </xdr:sp>
    <xdr:clientData/>
  </xdr:twoCellAnchor>
  <xdr:twoCellAnchor>
    <xdr:from>
      <xdr:col>12</xdr:col>
      <xdr:colOff>671514</xdr:colOff>
      <xdr:row>8</xdr:row>
      <xdr:rowOff>147637</xdr:rowOff>
    </xdr:from>
    <xdr:to>
      <xdr:col>13</xdr:col>
      <xdr:colOff>271464</xdr:colOff>
      <xdr:row>12</xdr:row>
      <xdr:rowOff>23812</xdr:rowOff>
    </xdr:to>
    <xdr:sp macro="" textlink="">
      <xdr:nvSpPr>
        <xdr:cNvPr id="19" name="テキスト ボックス 18">
          <a:extLst>
            <a:ext uri="{FF2B5EF4-FFF2-40B4-BE49-F238E27FC236}">
              <a16:creationId xmlns:a16="http://schemas.microsoft.com/office/drawing/2014/main" id="{53C0FFF2-5CF2-4288-A900-A719F1069EBF}"/>
            </a:ext>
          </a:extLst>
        </xdr:cNvPr>
        <xdr:cNvSpPr txBox="1"/>
      </xdr:nvSpPr>
      <xdr:spPr>
        <a:xfrm rot="16200000">
          <a:off x="8629651" y="2324100"/>
          <a:ext cx="828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Segment 1</a:t>
          </a:r>
          <a:endParaRPr kumimoji="1" lang="ja-JP" altLang="en-US" sz="1100"/>
        </a:p>
      </xdr:txBody>
    </xdr:sp>
    <xdr:clientData/>
  </xdr:twoCellAnchor>
  <xdr:twoCellAnchor>
    <xdr:from>
      <xdr:col>7</xdr:col>
      <xdr:colOff>547688</xdr:colOff>
      <xdr:row>5</xdr:row>
      <xdr:rowOff>128587</xdr:rowOff>
    </xdr:from>
    <xdr:to>
      <xdr:col>8</xdr:col>
      <xdr:colOff>147638</xdr:colOff>
      <xdr:row>9</xdr:row>
      <xdr:rowOff>4762</xdr:rowOff>
    </xdr:to>
    <xdr:sp macro="" textlink="">
      <xdr:nvSpPr>
        <xdr:cNvPr id="20" name="テキスト ボックス 19">
          <a:extLst>
            <a:ext uri="{FF2B5EF4-FFF2-40B4-BE49-F238E27FC236}">
              <a16:creationId xmlns:a16="http://schemas.microsoft.com/office/drawing/2014/main" id="{A1727E1C-BC19-4583-B77D-9C7A718D5CCE}"/>
            </a:ext>
          </a:extLst>
        </xdr:cNvPr>
        <xdr:cNvSpPr txBox="1"/>
      </xdr:nvSpPr>
      <xdr:spPr>
        <a:xfrm rot="16200000">
          <a:off x="5076825" y="1590675"/>
          <a:ext cx="828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Segment 3</a:t>
          </a:r>
          <a:endParaRPr kumimoji="1" lang="ja-JP" altLang="en-US" sz="1100"/>
        </a:p>
      </xdr:txBody>
    </xdr:sp>
    <xdr:clientData/>
  </xdr:twoCellAnchor>
  <xdr:twoCellAnchor>
    <xdr:from>
      <xdr:col>8</xdr:col>
      <xdr:colOff>542925</xdr:colOff>
      <xdr:row>12</xdr:row>
      <xdr:rowOff>9525</xdr:rowOff>
    </xdr:from>
    <xdr:to>
      <xdr:col>10</xdr:col>
      <xdr:colOff>0</xdr:colOff>
      <xdr:row>13</xdr:row>
      <xdr:rowOff>57150</xdr:rowOff>
    </xdr:to>
    <xdr:sp macro="" textlink="">
      <xdr:nvSpPr>
        <xdr:cNvPr id="21" name="テキスト ボックス 20">
          <a:extLst>
            <a:ext uri="{FF2B5EF4-FFF2-40B4-BE49-F238E27FC236}">
              <a16:creationId xmlns:a16="http://schemas.microsoft.com/office/drawing/2014/main" id="{DD853BB9-E294-4269-A178-0A7A94BE509D}"/>
            </a:ext>
          </a:extLst>
        </xdr:cNvPr>
        <xdr:cNvSpPr txBox="1"/>
      </xdr:nvSpPr>
      <xdr:spPr>
        <a:xfrm rot="2640160">
          <a:off x="6029325" y="2867025"/>
          <a:ext cx="828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Segment 4</a:t>
          </a:r>
          <a:endParaRPr kumimoji="1" lang="ja-JP" altLang="en-US" sz="1100"/>
        </a:p>
      </xdr:txBody>
    </xdr:sp>
    <xdr:clientData/>
  </xdr:twoCellAnchor>
  <xdr:twoCellAnchor>
    <xdr:from>
      <xdr:col>11</xdr:col>
      <xdr:colOff>152400</xdr:colOff>
      <xdr:row>15</xdr:row>
      <xdr:rowOff>123825</xdr:rowOff>
    </xdr:from>
    <xdr:to>
      <xdr:col>12</xdr:col>
      <xdr:colOff>295275</xdr:colOff>
      <xdr:row>16</xdr:row>
      <xdr:rowOff>171450</xdr:rowOff>
    </xdr:to>
    <xdr:sp macro="" textlink="">
      <xdr:nvSpPr>
        <xdr:cNvPr id="22" name="テキスト ボックス 21">
          <a:extLst>
            <a:ext uri="{FF2B5EF4-FFF2-40B4-BE49-F238E27FC236}">
              <a16:creationId xmlns:a16="http://schemas.microsoft.com/office/drawing/2014/main" id="{D02CE1AD-1F52-44EC-8FD0-7EE7F573990C}"/>
            </a:ext>
          </a:extLst>
        </xdr:cNvPr>
        <xdr:cNvSpPr txBox="1"/>
      </xdr:nvSpPr>
      <xdr:spPr>
        <a:xfrm>
          <a:off x="7696200" y="3695700"/>
          <a:ext cx="828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Segment 5</a:t>
          </a:r>
          <a:endParaRPr kumimoji="1" lang="ja-JP" altLang="en-US" sz="1100"/>
        </a:p>
      </xdr:txBody>
    </xdr:sp>
    <xdr:clientData/>
  </xdr:twoCellAnchor>
  <xdr:twoCellAnchor>
    <xdr:from>
      <xdr:col>8</xdr:col>
      <xdr:colOff>171450</xdr:colOff>
      <xdr:row>5</xdr:row>
      <xdr:rowOff>114300</xdr:rowOff>
    </xdr:from>
    <xdr:to>
      <xdr:col>8</xdr:col>
      <xdr:colOff>266700</xdr:colOff>
      <xdr:row>5</xdr:row>
      <xdr:rowOff>219075</xdr:rowOff>
    </xdr:to>
    <xdr:sp macro="" textlink="">
      <xdr:nvSpPr>
        <xdr:cNvPr id="24" name="楕円 23">
          <a:extLst>
            <a:ext uri="{FF2B5EF4-FFF2-40B4-BE49-F238E27FC236}">
              <a16:creationId xmlns:a16="http://schemas.microsoft.com/office/drawing/2014/main" id="{4C73E396-4F90-4F41-AE6F-05F27083D4E6}"/>
            </a:ext>
          </a:extLst>
        </xdr:cNvPr>
        <xdr:cNvSpPr/>
      </xdr:nvSpPr>
      <xdr:spPr>
        <a:xfrm>
          <a:off x="5657850" y="1304925"/>
          <a:ext cx="95250" cy="104775"/>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171450</xdr:colOff>
      <xdr:row>8</xdr:row>
      <xdr:rowOff>142875</xdr:rowOff>
    </xdr:from>
    <xdr:to>
      <xdr:col>8</xdr:col>
      <xdr:colOff>266700</xdr:colOff>
      <xdr:row>9</xdr:row>
      <xdr:rowOff>9525</xdr:rowOff>
    </xdr:to>
    <xdr:sp macro="" textlink="">
      <xdr:nvSpPr>
        <xdr:cNvPr id="25" name="楕円 24">
          <a:extLst>
            <a:ext uri="{FF2B5EF4-FFF2-40B4-BE49-F238E27FC236}">
              <a16:creationId xmlns:a16="http://schemas.microsoft.com/office/drawing/2014/main" id="{8A9D0839-2976-4524-B5ED-F48609AE9A6B}"/>
            </a:ext>
          </a:extLst>
        </xdr:cNvPr>
        <xdr:cNvSpPr/>
      </xdr:nvSpPr>
      <xdr:spPr>
        <a:xfrm>
          <a:off x="5657850" y="2047875"/>
          <a:ext cx="95250" cy="104775"/>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14</xdr:row>
      <xdr:rowOff>180975</xdr:rowOff>
    </xdr:from>
    <xdr:to>
      <xdr:col>12</xdr:col>
      <xdr:colOff>666750</xdr:colOff>
      <xdr:row>15</xdr:row>
      <xdr:rowOff>47625</xdr:rowOff>
    </xdr:to>
    <xdr:sp macro="" textlink="">
      <xdr:nvSpPr>
        <xdr:cNvPr id="26" name="楕円 25">
          <a:extLst>
            <a:ext uri="{FF2B5EF4-FFF2-40B4-BE49-F238E27FC236}">
              <a16:creationId xmlns:a16="http://schemas.microsoft.com/office/drawing/2014/main" id="{7881E863-6030-41EE-A227-1A84AE0C646F}"/>
            </a:ext>
          </a:extLst>
        </xdr:cNvPr>
        <xdr:cNvSpPr/>
      </xdr:nvSpPr>
      <xdr:spPr>
        <a:xfrm>
          <a:off x="8801100" y="3514725"/>
          <a:ext cx="95250" cy="104775"/>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466725</xdr:colOff>
      <xdr:row>14</xdr:row>
      <xdr:rowOff>171450</xdr:rowOff>
    </xdr:from>
    <xdr:to>
      <xdr:col>10</xdr:col>
      <xdr:colOff>561975</xdr:colOff>
      <xdr:row>15</xdr:row>
      <xdr:rowOff>38100</xdr:rowOff>
    </xdr:to>
    <xdr:sp macro="" textlink="">
      <xdr:nvSpPr>
        <xdr:cNvPr id="27" name="楕円 26">
          <a:extLst>
            <a:ext uri="{FF2B5EF4-FFF2-40B4-BE49-F238E27FC236}">
              <a16:creationId xmlns:a16="http://schemas.microsoft.com/office/drawing/2014/main" id="{593642DE-BA1A-4A75-B790-6D51A02BA63B}"/>
            </a:ext>
          </a:extLst>
        </xdr:cNvPr>
        <xdr:cNvSpPr/>
      </xdr:nvSpPr>
      <xdr:spPr>
        <a:xfrm>
          <a:off x="7324725" y="3505200"/>
          <a:ext cx="95250" cy="104775"/>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66675</xdr:colOff>
      <xdr:row>60</xdr:row>
      <xdr:rowOff>66675</xdr:rowOff>
    </xdr:from>
    <xdr:to>
      <xdr:col>15</xdr:col>
      <xdr:colOff>523875</xdr:colOff>
      <xdr:row>70</xdr:row>
      <xdr:rowOff>190500</xdr:rowOff>
    </xdr:to>
    <xdr:graphicFrame macro="">
      <xdr:nvGraphicFramePr>
        <xdr:cNvPr id="2" name="グラフ 1">
          <a:extLst>
            <a:ext uri="{FF2B5EF4-FFF2-40B4-BE49-F238E27FC236}">
              <a16:creationId xmlns:a16="http://schemas.microsoft.com/office/drawing/2014/main" id="{FFA26A33-9E19-4FF8-93B9-2587042ADD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161925</xdr:colOff>
      <xdr:row>71</xdr:row>
      <xdr:rowOff>161925</xdr:rowOff>
    </xdr:from>
    <xdr:to>
      <xdr:col>13</xdr:col>
      <xdr:colOff>619125</xdr:colOff>
      <xdr:row>83</xdr:row>
      <xdr:rowOff>47625</xdr:rowOff>
    </xdr:to>
    <xdr:graphicFrame macro="">
      <xdr:nvGraphicFramePr>
        <xdr:cNvPr id="3" name="グラフ 2">
          <a:extLst>
            <a:ext uri="{FF2B5EF4-FFF2-40B4-BE49-F238E27FC236}">
              <a16:creationId xmlns:a16="http://schemas.microsoft.com/office/drawing/2014/main" id="{7C50BD20-D465-4269-92F4-23C9CEE272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61912</xdr:colOff>
      <xdr:row>38</xdr:row>
      <xdr:rowOff>104775</xdr:rowOff>
    </xdr:from>
    <xdr:to>
      <xdr:col>15</xdr:col>
      <xdr:colOff>519112</xdr:colOff>
      <xdr:row>49</xdr:row>
      <xdr:rowOff>228600</xdr:rowOff>
    </xdr:to>
    <xdr:graphicFrame macro="">
      <xdr:nvGraphicFramePr>
        <xdr:cNvPr id="4" name="グラフ 3">
          <a:extLst>
            <a:ext uri="{FF2B5EF4-FFF2-40B4-BE49-F238E27FC236}">
              <a16:creationId xmlns:a16="http://schemas.microsoft.com/office/drawing/2014/main" id="{DC2ADD59-9D81-41AA-AF57-0BED906FD5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628650</xdr:colOff>
      <xdr:row>90</xdr:row>
      <xdr:rowOff>57150</xdr:rowOff>
    </xdr:from>
    <xdr:to>
      <xdr:col>14</xdr:col>
      <xdr:colOff>400050</xdr:colOff>
      <xdr:row>101</xdr:row>
      <xdr:rowOff>180975</xdr:rowOff>
    </xdr:to>
    <xdr:graphicFrame macro="">
      <xdr:nvGraphicFramePr>
        <xdr:cNvPr id="5" name="グラフ 4">
          <a:extLst>
            <a:ext uri="{FF2B5EF4-FFF2-40B4-BE49-F238E27FC236}">
              <a16:creationId xmlns:a16="http://schemas.microsoft.com/office/drawing/2014/main" id="{E1782FC6-EC9F-4774-9E46-38991F9682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0.49405</cdr:x>
      <cdr:y>0.05088</cdr:y>
    </cdr:from>
    <cdr:to>
      <cdr:x>0.49405</cdr:x>
      <cdr:y>0.15044</cdr:y>
    </cdr:to>
    <cdr:cxnSp macro="">
      <cdr:nvCxnSpPr>
        <cdr:cNvPr id="3" name="直線コネクタ 2">
          <a:extLst xmlns:a="http://schemas.openxmlformats.org/drawingml/2006/main">
            <a:ext uri="{FF2B5EF4-FFF2-40B4-BE49-F238E27FC236}">
              <a16:creationId xmlns:a16="http://schemas.microsoft.com/office/drawing/2014/main" id="{CED001E8-CDA8-4DAE-9911-C7E1A3B31718}"/>
            </a:ext>
          </a:extLst>
        </cdr:cNvPr>
        <cdr:cNvCxnSpPr/>
      </cdr:nvCxnSpPr>
      <cdr:spPr>
        <a:xfrm xmlns:a="http://schemas.openxmlformats.org/drawingml/2006/main" flipV="1">
          <a:off x="2371725" y="219075"/>
          <a:ext cx="0" cy="428625"/>
        </a:xfrm>
        <a:prstGeom xmlns:a="http://schemas.openxmlformats.org/drawingml/2006/main" prst="line">
          <a:avLst/>
        </a:prstGeom>
        <a:ln xmlns:a="http://schemas.openxmlformats.org/drawingml/2006/main" w="158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0.49405</cdr:x>
      <cdr:y>0.85398</cdr:y>
    </cdr:from>
    <cdr:to>
      <cdr:x>0.49405</cdr:x>
      <cdr:y>0.95354</cdr:y>
    </cdr:to>
    <cdr:cxnSp macro="">
      <cdr:nvCxnSpPr>
        <cdr:cNvPr id="4" name="直線コネクタ 3">
          <a:extLst xmlns:a="http://schemas.openxmlformats.org/drawingml/2006/main">
            <a:ext uri="{FF2B5EF4-FFF2-40B4-BE49-F238E27FC236}">
              <a16:creationId xmlns:a16="http://schemas.microsoft.com/office/drawing/2014/main" id="{8447C6B7-2B3B-46D5-8131-66D844B0883C}"/>
            </a:ext>
          </a:extLst>
        </cdr:cNvPr>
        <cdr:cNvCxnSpPr/>
      </cdr:nvCxnSpPr>
      <cdr:spPr>
        <a:xfrm xmlns:a="http://schemas.openxmlformats.org/drawingml/2006/main" flipV="1">
          <a:off x="2371725" y="3676650"/>
          <a:ext cx="0" cy="428625"/>
        </a:xfrm>
        <a:prstGeom xmlns:a="http://schemas.openxmlformats.org/drawingml/2006/main" prst="line">
          <a:avLst/>
        </a:prstGeom>
        <a:ln xmlns:a="http://schemas.openxmlformats.org/drawingml/2006/main" w="158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0.06746</cdr:x>
      <cdr:y>0.50221</cdr:y>
    </cdr:from>
    <cdr:to>
      <cdr:x>0.14484</cdr:x>
      <cdr:y>0.50221</cdr:y>
    </cdr:to>
    <cdr:cxnSp macro="">
      <cdr:nvCxnSpPr>
        <cdr:cNvPr id="6" name="直線コネクタ 5">
          <a:extLst xmlns:a="http://schemas.openxmlformats.org/drawingml/2006/main">
            <a:ext uri="{FF2B5EF4-FFF2-40B4-BE49-F238E27FC236}">
              <a16:creationId xmlns:a16="http://schemas.microsoft.com/office/drawing/2014/main" id="{F9DECA87-04EA-463A-935C-24F694A3BD96}"/>
            </a:ext>
          </a:extLst>
        </cdr:cNvPr>
        <cdr:cNvCxnSpPr/>
      </cdr:nvCxnSpPr>
      <cdr:spPr>
        <a:xfrm xmlns:a="http://schemas.openxmlformats.org/drawingml/2006/main" flipH="1">
          <a:off x="323850" y="2162175"/>
          <a:ext cx="371475" cy="0"/>
        </a:xfrm>
        <a:prstGeom xmlns:a="http://schemas.openxmlformats.org/drawingml/2006/main" prst="line">
          <a:avLst/>
        </a:prstGeom>
        <a:ln xmlns:a="http://schemas.openxmlformats.org/drawingml/2006/main" w="158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0.84325</cdr:x>
      <cdr:y>0.50221</cdr:y>
    </cdr:from>
    <cdr:to>
      <cdr:x>0.92063</cdr:x>
      <cdr:y>0.50221</cdr:y>
    </cdr:to>
    <cdr:cxnSp macro="">
      <cdr:nvCxnSpPr>
        <cdr:cNvPr id="7" name="直線コネクタ 6">
          <a:extLst xmlns:a="http://schemas.openxmlformats.org/drawingml/2006/main">
            <a:ext uri="{FF2B5EF4-FFF2-40B4-BE49-F238E27FC236}">
              <a16:creationId xmlns:a16="http://schemas.microsoft.com/office/drawing/2014/main" id="{CB922287-5F7F-4673-BB42-D064D3FE7EAC}"/>
            </a:ext>
          </a:extLst>
        </cdr:cNvPr>
        <cdr:cNvCxnSpPr/>
      </cdr:nvCxnSpPr>
      <cdr:spPr>
        <a:xfrm xmlns:a="http://schemas.openxmlformats.org/drawingml/2006/main" flipH="1">
          <a:off x="4048125" y="2162175"/>
          <a:ext cx="371475" cy="0"/>
        </a:xfrm>
        <a:prstGeom xmlns:a="http://schemas.openxmlformats.org/drawingml/2006/main" prst="line">
          <a:avLst/>
        </a:prstGeom>
        <a:ln xmlns:a="http://schemas.openxmlformats.org/drawingml/2006/main" w="158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0.19048</cdr:x>
      <cdr:y>0.18142</cdr:y>
    </cdr:from>
    <cdr:to>
      <cdr:x>0.25198</cdr:x>
      <cdr:y>0.24115</cdr:y>
    </cdr:to>
    <cdr:cxnSp macro="">
      <cdr:nvCxnSpPr>
        <cdr:cNvPr id="9" name="直線コネクタ 8">
          <a:extLst xmlns:a="http://schemas.openxmlformats.org/drawingml/2006/main">
            <a:ext uri="{FF2B5EF4-FFF2-40B4-BE49-F238E27FC236}">
              <a16:creationId xmlns:a16="http://schemas.microsoft.com/office/drawing/2014/main" id="{95A82EC2-FABE-4FC8-9B70-29F418AF6E09}"/>
            </a:ext>
          </a:extLst>
        </cdr:cNvPr>
        <cdr:cNvCxnSpPr/>
      </cdr:nvCxnSpPr>
      <cdr:spPr>
        <a:xfrm xmlns:a="http://schemas.openxmlformats.org/drawingml/2006/main">
          <a:off x="914400" y="781050"/>
          <a:ext cx="295275" cy="257175"/>
        </a:xfrm>
        <a:prstGeom xmlns:a="http://schemas.openxmlformats.org/drawingml/2006/main" prst="line">
          <a:avLst/>
        </a:prstGeom>
        <a:ln xmlns:a="http://schemas.openxmlformats.org/drawingml/2006/main" w="19050">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0.7381</cdr:x>
      <cdr:y>0.75885</cdr:y>
    </cdr:from>
    <cdr:to>
      <cdr:x>0.7996</cdr:x>
      <cdr:y>0.81858</cdr:y>
    </cdr:to>
    <cdr:cxnSp macro="">
      <cdr:nvCxnSpPr>
        <cdr:cNvPr id="11" name="直線コネクタ 10">
          <a:extLst xmlns:a="http://schemas.openxmlformats.org/drawingml/2006/main">
            <a:ext uri="{FF2B5EF4-FFF2-40B4-BE49-F238E27FC236}">
              <a16:creationId xmlns:a16="http://schemas.microsoft.com/office/drawing/2014/main" id="{00CBB483-1FE0-4F81-A76D-4261655658F9}"/>
            </a:ext>
          </a:extLst>
        </cdr:cNvPr>
        <cdr:cNvCxnSpPr/>
      </cdr:nvCxnSpPr>
      <cdr:spPr>
        <a:xfrm xmlns:a="http://schemas.openxmlformats.org/drawingml/2006/main">
          <a:off x="3543300" y="3267075"/>
          <a:ext cx="295275" cy="257175"/>
        </a:xfrm>
        <a:prstGeom xmlns:a="http://schemas.openxmlformats.org/drawingml/2006/main" prst="line">
          <a:avLst/>
        </a:prstGeom>
        <a:ln xmlns:a="http://schemas.openxmlformats.org/drawingml/2006/main" w="19050">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0.74008</cdr:x>
      <cdr:y>0.18584</cdr:y>
    </cdr:from>
    <cdr:to>
      <cdr:x>0.78968</cdr:x>
      <cdr:y>0.25</cdr:y>
    </cdr:to>
    <cdr:cxnSp macro="">
      <cdr:nvCxnSpPr>
        <cdr:cNvPr id="13" name="直線コネクタ 12">
          <a:extLst xmlns:a="http://schemas.openxmlformats.org/drawingml/2006/main">
            <a:ext uri="{FF2B5EF4-FFF2-40B4-BE49-F238E27FC236}">
              <a16:creationId xmlns:a16="http://schemas.microsoft.com/office/drawing/2014/main" id="{2D35B79F-7E98-461E-9F08-98FE91842C8F}"/>
            </a:ext>
          </a:extLst>
        </cdr:cNvPr>
        <cdr:cNvCxnSpPr/>
      </cdr:nvCxnSpPr>
      <cdr:spPr>
        <a:xfrm xmlns:a="http://schemas.openxmlformats.org/drawingml/2006/main" flipH="1">
          <a:off x="3552825" y="800100"/>
          <a:ext cx="238125" cy="276225"/>
        </a:xfrm>
        <a:prstGeom xmlns:a="http://schemas.openxmlformats.org/drawingml/2006/main" prst="line">
          <a:avLst/>
        </a:prstGeom>
        <a:ln xmlns:a="http://schemas.openxmlformats.org/drawingml/2006/main" w="19050">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0.19643</cdr:x>
      <cdr:y>0.75885</cdr:y>
    </cdr:from>
    <cdr:to>
      <cdr:x>0.24603</cdr:x>
      <cdr:y>0.82301</cdr:y>
    </cdr:to>
    <cdr:cxnSp macro="">
      <cdr:nvCxnSpPr>
        <cdr:cNvPr id="16" name="直線コネクタ 15">
          <a:extLst xmlns:a="http://schemas.openxmlformats.org/drawingml/2006/main">
            <a:ext uri="{FF2B5EF4-FFF2-40B4-BE49-F238E27FC236}">
              <a16:creationId xmlns:a16="http://schemas.microsoft.com/office/drawing/2014/main" id="{6D2A1239-6EBF-4796-9FC7-DFFD1A502801}"/>
            </a:ext>
          </a:extLst>
        </cdr:cNvPr>
        <cdr:cNvCxnSpPr/>
      </cdr:nvCxnSpPr>
      <cdr:spPr>
        <a:xfrm xmlns:a="http://schemas.openxmlformats.org/drawingml/2006/main" flipH="1">
          <a:off x="942975" y="3267075"/>
          <a:ext cx="238125" cy="276225"/>
        </a:xfrm>
        <a:prstGeom xmlns:a="http://schemas.openxmlformats.org/drawingml/2006/main" prst="line">
          <a:avLst/>
        </a:prstGeom>
        <a:ln xmlns:a="http://schemas.openxmlformats.org/drawingml/2006/main" w="19050">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0.37698</cdr:x>
      <cdr:y>0.50221</cdr:y>
    </cdr:from>
    <cdr:to>
      <cdr:x>0.45437</cdr:x>
      <cdr:y>0.50221</cdr:y>
    </cdr:to>
    <cdr:cxnSp macro="">
      <cdr:nvCxnSpPr>
        <cdr:cNvPr id="17" name="直線コネクタ 16">
          <a:extLst xmlns:a="http://schemas.openxmlformats.org/drawingml/2006/main">
            <a:ext uri="{FF2B5EF4-FFF2-40B4-BE49-F238E27FC236}">
              <a16:creationId xmlns:a16="http://schemas.microsoft.com/office/drawing/2014/main" id="{5D0B8F0A-D4D6-4BCB-8C44-462980854BAD}"/>
            </a:ext>
          </a:extLst>
        </cdr:cNvPr>
        <cdr:cNvCxnSpPr/>
      </cdr:nvCxnSpPr>
      <cdr:spPr>
        <a:xfrm xmlns:a="http://schemas.openxmlformats.org/drawingml/2006/main" flipH="1">
          <a:off x="1809750" y="2162175"/>
          <a:ext cx="371475" cy="0"/>
        </a:xfrm>
        <a:prstGeom xmlns:a="http://schemas.openxmlformats.org/drawingml/2006/main" prst="line">
          <a:avLst/>
        </a:prstGeom>
        <a:ln xmlns:a="http://schemas.openxmlformats.org/drawingml/2006/main" w="158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0.49405</cdr:x>
      <cdr:y>0.36947</cdr:y>
    </cdr:from>
    <cdr:to>
      <cdr:x>0.49405</cdr:x>
      <cdr:y>0.46903</cdr:y>
    </cdr:to>
    <cdr:cxnSp macro="">
      <cdr:nvCxnSpPr>
        <cdr:cNvPr id="18" name="直線コネクタ 17">
          <a:extLst xmlns:a="http://schemas.openxmlformats.org/drawingml/2006/main">
            <a:ext uri="{FF2B5EF4-FFF2-40B4-BE49-F238E27FC236}">
              <a16:creationId xmlns:a16="http://schemas.microsoft.com/office/drawing/2014/main" id="{D855BFA5-74E2-4EC6-969F-444820F8F4C8}"/>
            </a:ext>
          </a:extLst>
        </cdr:cNvPr>
        <cdr:cNvCxnSpPr/>
      </cdr:nvCxnSpPr>
      <cdr:spPr>
        <a:xfrm xmlns:a="http://schemas.openxmlformats.org/drawingml/2006/main" flipV="1">
          <a:off x="2371725" y="1590675"/>
          <a:ext cx="0" cy="428625"/>
        </a:xfrm>
        <a:prstGeom xmlns:a="http://schemas.openxmlformats.org/drawingml/2006/main" prst="line">
          <a:avLst/>
        </a:prstGeom>
        <a:ln xmlns:a="http://schemas.openxmlformats.org/drawingml/2006/main" w="158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0.53175</cdr:x>
      <cdr:y>0.50221</cdr:y>
    </cdr:from>
    <cdr:to>
      <cdr:x>0.60913</cdr:x>
      <cdr:y>0.50221</cdr:y>
    </cdr:to>
    <cdr:cxnSp macro="">
      <cdr:nvCxnSpPr>
        <cdr:cNvPr id="19" name="直線コネクタ 18">
          <a:extLst xmlns:a="http://schemas.openxmlformats.org/drawingml/2006/main">
            <a:ext uri="{FF2B5EF4-FFF2-40B4-BE49-F238E27FC236}">
              <a16:creationId xmlns:a16="http://schemas.microsoft.com/office/drawing/2014/main" id="{B9F1D317-E8C9-41FB-AB70-B04FADEBA420}"/>
            </a:ext>
          </a:extLst>
        </cdr:cNvPr>
        <cdr:cNvCxnSpPr/>
      </cdr:nvCxnSpPr>
      <cdr:spPr>
        <a:xfrm xmlns:a="http://schemas.openxmlformats.org/drawingml/2006/main" flipH="1">
          <a:off x="2552700" y="2162175"/>
          <a:ext cx="371475" cy="0"/>
        </a:xfrm>
        <a:prstGeom xmlns:a="http://schemas.openxmlformats.org/drawingml/2006/main" prst="line">
          <a:avLst/>
        </a:prstGeom>
        <a:ln xmlns:a="http://schemas.openxmlformats.org/drawingml/2006/main" w="158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0.49405</cdr:x>
      <cdr:y>0.53319</cdr:y>
    </cdr:from>
    <cdr:to>
      <cdr:x>0.49405</cdr:x>
      <cdr:y>0.63274</cdr:y>
    </cdr:to>
    <cdr:cxnSp macro="">
      <cdr:nvCxnSpPr>
        <cdr:cNvPr id="20" name="直線コネクタ 19">
          <a:extLst xmlns:a="http://schemas.openxmlformats.org/drawingml/2006/main">
            <a:ext uri="{FF2B5EF4-FFF2-40B4-BE49-F238E27FC236}">
              <a16:creationId xmlns:a16="http://schemas.microsoft.com/office/drawing/2014/main" id="{E0F0FEC8-35A7-412C-8764-BBC5586848FC}"/>
            </a:ext>
          </a:extLst>
        </cdr:cNvPr>
        <cdr:cNvCxnSpPr/>
      </cdr:nvCxnSpPr>
      <cdr:spPr>
        <a:xfrm xmlns:a="http://schemas.openxmlformats.org/drawingml/2006/main" flipV="1">
          <a:off x="2371725" y="2295525"/>
          <a:ext cx="0" cy="428625"/>
        </a:xfrm>
        <a:prstGeom xmlns:a="http://schemas.openxmlformats.org/drawingml/2006/main" prst="line">
          <a:avLst/>
        </a:prstGeom>
        <a:ln xmlns:a="http://schemas.openxmlformats.org/drawingml/2006/main" w="158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8</xdr:col>
      <xdr:colOff>85725</xdr:colOff>
      <xdr:row>42</xdr:row>
      <xdr:rowOff>104775</xdr:rowOff>
    </xdr:from>
    <xdr:to>
      <xdr:col>14</xdr:col>
      <xdr:colOff>542925</xdr:colOff>
      <xdr:row>53</xdr:row>
      <xdr:rowOff>228600</xdr:rowOff>
    </xdr:to>
    <xdr:graphicFrame macro="">
      <xdr:nvGraphicFramePr>
        <xdr:cNvPr id="4" name="グラフ 3">
          <a:extLst>
            <a:ext uri="{FF2B5EF4-FFF2-40B4-BE49-F238E27FC236}">
              <a16:creationId xmlns:a16="http://schemas.microsoft.com/office/drawing/2014/main" id="{5D8BB940-ABA9-4C94-8E2F-CE52BB5E62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28575</xdr:colOff>
      <xdr:row>1</xdr:row>
      <xdr:rowOff>219075</xdr:rowOff>
    </xdr:from>
    <xdr:to>
      <xdr:col>8</xdr:col>
      <xdr:colOff>342900</xdr:colOff>
      <xdr:row>13</xdr:row>
      <xdr:rowOff>142875</xdr:rowOff>
    </xdr:to>
    <xdr:graphicFrame macro="">
      <xdr:nvGraphicFramePr>
        <xdr:cNvPr id="3" name="グラフ 2">
          <a:extLst>
            <a:ext uri="{FF2B5EF4-FFF2-40B4-BE49-F238E27FC236}">
              <a16:creationId xmlns:a16="http://schemas.microsoft.com/office/drawing/2014/main" id="{4647B889-2DFA-4E60-B9AE-2CC1C1B1E5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1343025</xdr:colOff>
      <xdr:row>12</xdr:row>
      <xdr:rowOff>66675</xdr:rowOff>
    </xdr:from>
    <xdr:to>
      <xdr:col>7</xdr:col>
      <xdr:colOff>314325</xdr:colOff>
      <xdr:row>23</xdr:row>
      <xdr:rowOff>190500</xdr:rowOff>
    </xdr:to>
    <xdr:graphicFrame macro="">
      <xdr:nvGraphicFramePr>
        <xdr:cNvPr id="2" name="グラフ 1">
          <a:extLst>
            <a:ext uri="{FF2B5EF4-FFF2-40B4-BE49-F238E27FC236}">
              <a16:creationId xmlns:a16="http://schemas.microsoft.com/office/drawing/2014/main" id="{3F5B704D-EED3-4919-B210-F41333C8E6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400049</xdr:colOff>
      <xdr:row>1</xdr:row>
      <xdr:rowOff>104775</xdr:rowOff>
    </xdr:from>
    <xdr:to>
      <xdr:col>13</xdr:col>
      <xdr:colOff>657224</xdr:colOff>
      <xdr:row>18</xdr:row>
      <xdr:rowOff>28575</xdr:rowOff>
    </xdr:to>
    <xdr:graphicFrame macro="">
      <xdr:nvGraphicFramePr>
        <xdr:cNvPr id="2" name="グラフ 1">
          <a:extLst>
            <a:ext uri="{FF2B5EF4-FFF2-40B4-BE49-F238E27FC236}">
              <a16:creationId xmlns:a16="http://schemas.microsoft.com/office/drawing/2014/main" id="{B708F9C4-F5D0-46FC-930A-3D03384CC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95249</xdr:colOff>
      <xdr:row>8</xdr:row>
      <xdr:rowOff>47625</xdr:rowOff>
    </xdr:from>
    <xdr:to>
      <xdr:col>11</xdr:col>
      <xdr:colOff>457200</xdr:colOff>
      <xdr:row>9</xdr:row>
      <xdr:rowOff>123825</xdr:rowOff>
    </xdr:to>
    <xdr:sp macro="" textlink="">
      <xdr:nvSpPr>
        <xdr:cNvPr id="3" name="テキスト ボックス 2">
          <a:extLst>
            <a:ext uri="{FF2B5EF4-FFF2-40B4-BE49-F238E27FC236}">
              <a16:creationId xmlns:a16="http://schemas.microsoft.com/office/drawing/2014/main" id="{29116445-F9E7-485F-A83E-2FD17E8A2FCB}"/>
            </a:ext>
          </a:extLst>
        </xdr:cNvPr>
        <xdr:cNvSpPr txBox="1"/>
      </xdr:nvSpPr>
      <xdr:spPr>
        <a:xfrm>
          <a:off x="6953249" y="1952625"/>
          <a:ext cx="1047751" cy="314325"/>
        </a:xfrm>
        <a:prstGeom prst="rect">
          <a:avLst/>
        </a:prstGeom>
        <a:noFill/>
        <a:ln w="63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solidFill>
                <a:schemeClr val="accent6">
                  <a:lumMod val="75000"/>
                </a:schemeClr>
              </a:solidFill>
            </a:rPr>
            <a:t>D=-Q/(2πa)</a:t>
          </a:r>
          <a:endParaRPr kumimoji="1" lang="ja-JP" altLang="en-US" sz="1400" b="1">
            <a:solidFill>
              <a:schemeClr val="accent6">
                <a:lumMod val="75000"/>
              </a:schemeClr>
            </a:solidFill>
          </a:endParaRPr>
        </a:p>
      </xdr:txBody>
    </xdr:sp>
    <xdr:clientData/>
  </xdr:twoCellAnchor>
  <xdr:twoCellAnchor>
    <xdr:from>
      <xdr:col>10</xdr:col>
      <xdr:colOff>38100</xdr:colOff>
      <xdr:row>3</xdr:row>
      <xdr:rowOff>38100</xdr:rowOff>
    </xdr:from>
    <xdr:to>
      <xdr:col>11</xdr:col>
      <xdr:colOff>323850</xdr:colOff>
      <xdr:row>4</xdr:row>
      <xdr:rowOff>114300</xdr:rowOff>
    </xdr:to>
    <xdr:sp macro="" textlink="">
      <xdr:nvSpPr>
        <xdr:cNvPr id="4" name="テキスト ボックス 3">
          <a:extLst>
            <a:ext uri="{FF2B5EF4-FFF2-40B4-BE49-F238E27FC236}">
              <a16:creationId xmlns:a16="http://schemas.microsoft.com/office/drawing/2014/main" id="{53D9400E-B399-40F5-A0F6-B88479D6CD99}"/>
            </a:ext>
          </a:extLst>
        </xdr:cNvPr>
        <xdr:cNvSpPr txBox="1"/>
      </xdr:nvSpPr>
      <xdr:spPr>
        <a:xfrm>
          <a:off x="6896100" y="752475"/>
          <a:ext cx="9715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solidFill>
                <a:schemeClr val="accent6">
                  <a:lumMod val="75000"/>
                </a:schemeClr>
              </a:solidFill>
            </a:rPr>
            <a:t>V=0</a:t>
          </a:r>
          <a:endParaRPr kumimoji="1" lang="ja-JP" altLang="en-US" sz="1400" b="1">
            <a:solidFill>
              <a:schemeClr val="accent6">
                <a:lumMod val="75000"/>
              </a:schemeClr>
            </a:solidFill>
          </a:endParaRPr>
        </a:p>
      </xdr:txBody>
    </xdr:sp>
    <xdr:clientData/>
  </xdr:twoCellAnchor>
  <xdr:twoCellAnchor>
    <xdr:from>
      <xdr:col>10</xdr:col>
      <xdr:colOff>57150</xdr:colOff>
      <xdr:row>15</xdr:row>
      <xdr:rowOff>9525</xdr:rowOff>
    </xdr:from>
    <xdr:to>
      <xdr:col>11</xdr:col>
      <xdr:colOff>342900</xdr:colOff>
      <xdr:row>16</xdr:row>
      <xdr:rowOff>85725</xdr:rowOff>
    </xdr:to>
    <xdr:sp macro="" textlink="">
      <xdr:nvSpPr>
        <xdr:cNvPr id="5" name="テキスト ボックス 4">
          <a:extLst>
            <a:ext uri="{FF2B5EF4-FFF2-40B4-BE49-F238E27FC236}">
              <a16:creationId xmlns:a16="http://schemas.microsoft.com/office/drawing/2014/main" id="{D381409A-7015-46BA-8135-BA27D323E5A5}"/>
            </a:ext>
          </a:extLst>
        </xdr:cNvPr>
        <xdr:cNvSpPr txBox="1"/>
      </xdr:nvSpPr>
      <xdr:spPr>
        <a:xfrm>
          <a:off x="6915150" y="3581400"/>
          <a:ext cx="9715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solidFill>
                <a:schemeClr val="accent6">
                  <a:lumMod val="75000"/>
                </a:schemeClr>
              </a:solidFill>
            </a:rPr>
            <a:t>V=0</a:t>
          </a:r>
          <a:endParaRPr kumimoji="1" lang="ja-JP" altLang="en-US" sz="1400" b="1">
            <a:solidFill>
              <a:schemeClr val="accent6">
                <a:lumMod val="75000"/>
              </a:schemeClr>
            </a:solidFill>
          </a:endParaRPr>
        </a:p>
      </xdr:txBody>
    </xdr:sp>
    <xdr:clientData/>
  </xdr:twoCellAnchor>
  <xdr:twoCellAnchor>
    <xdr:from>
      <xdr:col>8</xdr:col>
      <xdr:colOff>233363</xdr:colOff>
      <xdr:row>8</xdr:row>
      <xdr:rowOff>138113</xdr:rowOff>
    </xdr:from>
    <xdr:to>
      <xdr:col>8</xdr:col>
      <xdr:colOff>547688</xdr:colOff>
      <xdr:row>10</xdr:row>
      <xdr:rowOff>219075</xdr:rowOff>
    </xdr:to>
    <xdr:sp macro="" textlink="">
      <xdr:nvSpPr>
        <xdr:cNvPr id="6" name="テキスト ボックス 5">
          <a:extLst>
            <a:ext uri="{FF2B5EF4-FFF2-40B4-BE49-F238E27FC236}">
              <a16:creationId xmlns:a16="http://schemas.microsoft.com/office/drawing/2014/main" id="{E18636B0-885E-4286-97BB-2803E5FE82FE}"/>
            </a:ext>
          </a:extLst>
        </xdr:cNvPr>
        <xdr:cNvSpPr txBox="1"/>
      </xdr:nvSpPr>
      <xdr:spPr>
        <a:xfrm rot="16200000">
          <a:off x="5598320" y="2164556"/>
          <a:ext cx="557212"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solidFill>
                <a:schemeClr val="accent6">
                  <a:lumMod val="75000"/>
                </a:schemeClr>
              </a:solidFill>
            </a:rPr>
            <a:t>V=0</a:t>
          </a:r>
          <a:endParaRPr kumimoji="1" lang="ja-JP" altLang="en-US" sz="1400" b="1">
            <a:solidFill>
              <a:schemeClr val="accent6">
                <a:lumMod val="75000"/>
              </a:schemeClr>
            </a:solidFill>
          </a:endParaRPr>
        </a:p>
      </xdr:txBody>
    </xdr:sp>
    <xdr:clientData/>
  </xdr:twoCellAnchor>
  <xdr:twoCellAnchor>
    <xdr:from>
      <xdr:col>12</xdr:col>
      <xdr:colOff>509588</xdr:colOff>
      <xdr:row>8</xdr:row>
      <xdr:rowOff>142874</xdr:rowOff>
    </xdr:from>
    <xdr:to>
      <xdr:col>13</xdr:col>
      <xdr:colOff>138113</xdr:colOff>
      <xdr:row>11</xdr:row>
      <xdr:rowOff>4762</xdr:rowOff>
    </xdr:to>
    <xdr:sp macro="" textlink="">
      <xdr:nvSpPr>
        <xdr:cNvPr id="7" name="テキスト ボックス 6">
          <a:extLst>
            <a:ext uri="{FF2B5EF4-FFF2-40B4-BE49-F238E27FC236}">
              <a16:creationId xmlns:a16="http://schemas.microsoft.com/office/drawing/2014/main" id="{A6008B5D-16C9-4151-94F1-52832052E7C8}"/>
            </a:ext>
          </a:extLst>
        </xdr:cNvPr>
        <xdr:cNvSpPr txBox="1"/>
      </xdr:nvSpPr>
      <xdr:spPr>
        <a:xfrm rot="16200000">
          <a:off x="8608219" y="2178843"/>
          <a:ext cx="576263"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b="1">
              <a:solidFill>
                <a:schemeClr val="accent6">
                  <a:lumMod val="75000"/>
                </a:schemeClr>
              </a:solidFill>
            </a:rPr>
            <a:t>V=0</a:t>
          </a:r>
          <a:endParaRPr kumimoji="1" lang="ja-JP" altLang="en-US" sz="1400" b="1">
            <a:solidFill>
              <a:schemeClr val="accent6">
                <a:lumMod val="75000"/>
              </a:schemeClr>
            </a:solidFill>
          </a:endParaRPr>
        </a:p>
      </xdr:txBody>
    </xdr:sp>
    <xdr:clientData/>
  </xdr:twoCellAnchor>
  <xdr:twoCellAnchor>
    <xdr:from>
      <xdr:col>10</xdr:col>
      <xdr:colOff>619125</xdr:colOff>
      <xdr:row>7</xdr:row>
      <xdr:rowOff>28575</xdr:rowOff>
    </xdr:from>
    <xdr:to>
      <xdr:col>11</xdr:col>
      <xdr:colOff>352425</xdr:colOff>
      <xdr:row>8</xdr:row>
      <xdr:rowOff>47625</xdr:rowOff>
    </xdr:to>
    <xdr:cxnSp macro="">
      <xdr:nvCxnSpPr>
        <xdr:cNvPr id="9" name="直線矢印コネクタ 8">
          <a:extLst>
            <a:ext uri="{FF2B5EF4-FFF2-40B4-BE49-F238E27FC236}">
              <a16:creationId xmlns:a16="http://schemas.microsoft.com/office/drawing/2014/main" id="{484A390D-5CE0-4408-A62F-C39D4FAFB2BB}"/>
            </a:ext>
          </a:extLst>
        </xdr:cNvPr>
        <xdr:cNvCxnSpPr>
          <a:stCxn id="3" idx="0"/>
        </xdr:cNvCxnSpPr>
      </xdr:nvCxnSpPr>
      <xdr:spPr>
        <a:xfrm flipV="1">
          <a:off x="7477125" y="1695450"/>
          <a:ext cx="419100" cy="257175"/>
        </a:xfrm>
        <a:prstGeom prst="straightConnector1">
          <a:avLst/>
        </a:prstGeom>
        <a:ln w="31750">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c:userShapes xmlns:c="http://schemas.openxmlformats.org/drawingml/2006/chart">
  <cdr:relSizeAnchor xmlns:cdr="http://schemas.openxmlformats.org/drawingml/2006/chartDrawing">
    <cdr:from>
      <cdr:x>0.30065</cdr:x>
      <cdr:y>0.46283</cdr:y>
    </cdr:from>
    <cdr:to>
      <cdr:x>0.44662</cdr:x>
      <cdr:y>0.55395</cdr:y>
    </cdr:to>
    <cdr:sp macro="" textlink="">
      <cdr:nvSpPr>
        <cdr:cNvPr id="2" name="テキスト ボックス 1">
          <a:extLst xmlns:a="http://schemas.openxmlformats.org/drawingml/2006/main">
            <a:ext uri="{FF2B5EF4-FFF2-40B4-BE49-F238E27FC236}">
              <a16:creationId xmlns:a16="http://schemas.microsoft.com/office/drawing/2014/main" id="{8C8F5799-EB50-4BE7-8B0C-E2309C34DCBC}"/>
            </a:ext>
          </a:extLst>
        </cdr:cNvPr>
        <cdr:cNvSpPr txBox="1"/>
      </cdr:nvSpPr>
      <cdr:spPr>
        <a:xfrm xmlns:a="http://schemas.openxmlformats.org/drawingml/2006/main">
          <a:off x="1314439" y="1838334"/>
          <a:ext cx="638177" cy="3619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b="1">
              <a:solidFill>
                <a:srgbClr val="FF0000"/>
              </a:solidFill>
            </a:rPr>
            <a:t>-π</a:t>
          </a:r>
          <a:endParaRPr lang="ja-JP" altLang="en-US" sz="1100" b="1">
            <a:solidFill>
              <a:srgbClr val="FF0000"/>
            </a:solidFill>
          </a:endParaRPr>
        </a:p>
      </cdr:txBody>
    </cdr:sp>
  </cdr:relSizeAnchor>
  <cdr:relSizeAnchor xmlns:cdr="http://schemas.openxmlformats.org/drawingml/2006/chartDrawing">
    <cdr:from>
      <cdr:x>0.64488</cdr:x>
      <cdr:y>0.48201</cdr:y>
    </cdr:from>
    <cdr:to>
      <cdr:x>0.79085</cdr:x>
      <cdr:y>0.57314</cdr:y>
    </cdr:to>
    <cdr:sp macro="" textlink="">
      <cdr:nvSpPr>
        <cdr:cNvPr id="3" name="テキスト ボックス 2">
          <a:extLst xmlns:a="http://schemas.openxmlformats.org/drawingml/2006/main">
            <a:ext uri="{FF2B5EF4-FFF2-40B4-BE49-F238E27FC236}">
              <a16:creationId xmlns:a16="http://schemas.microsoft.com/office/drawing/2014/main" id="{943DFBA2-33A8-4DE1-AF4F-C7BD1EF305C4}"/>
            </a:ext>
          </a:extLst>
        </cdr:cNvPr>
        <cdr:cNvSpPr txBox="1"/>
      </cdr:nvSpPr>
      <cdr:spPr>
        <a:xfrm xmlns:a="http://schemas.openxmlformats.org/drawingml/2006/main">
          <a:off x="2819405" y="1914523"/>
          <a:ext cx="638177" cy="3619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b="1">
              <a:solidFill>
                <a:srgbClr val="FF0000"/>
              </a:solidFill>
            </a:rPr>
            <a:t>0</a:t>
          </a:r>
          <a:endParaRPr lang="ja-JP" altLang="en-US" sz="1100" b="1">
            <a:solidFill>
              <a:srgbClr val="FF0000"/>
            </a:solidFill>
          </a:endParaRPr>
        </a:p>
      </cdr:txBody>
    </cdr:sp>
  </cdr:relSizeAnchor>
  <cdr:relSizeAnchor xmlns:cdr="http://schemas.openxmlformats.org/drawingml/2006/chartDrawing">
    <cdr:from>
      <cdr:x>0.44444</cdr:x>
      <cdr:y>0.64029</cdr:y>
    </cdr:from>
    <cdr:to>
      <cdr:x>0.59041</cdr:x>
      <cdr:y>0.73142</cdr:y>
    </cdr:to>
    <cdr:sp macro="" textlink="">
      <cdr:nvSpPr>
        <cdr:cNvPr id="4" name="テキスト ボックス 3">
          <a:extLst xmlns:a="http://schemas.openxmlformats.org/drawingml/2006/main">
            <a:ext uri="{FF2B5EF4-FFF2-40B4-BE49-F238E27FC236}">
              <a16:creationId xmlns:a16="http://schemas.microsoft.com/office/drawing/2014/main" id="{97D6B65C-06F2-4481-B4BF-1037C284FE59}"/>
            </a:ext>
          </a:extLst>
        </cdr:cNvPr>
        <cdr:cNvSpPr txBox="1"/>
      </cdr:nvSpPr>
      <cdr:spPr>
        <a:xfrm xmlns:a="http://schemas.openxmlformats.org/drawingml/2006/main">
          <a:off x="1943095" y="2543175"/>
          <a:ext cx="638177" cy="3619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b="1">
              <a:solidFill>
                <a:srgbClr val="FF0000"/>
              </a:solidFill>
            </a:rPr>
            <a:t>-0.5π</a:t>
          </a:r>
          <a:endParaRPr lang="ja-JP" altLang="en-US" sz="1100" b="1">
            <a:solidFill>
              <a:srgbClr val="FF0000"/>
            </a:solidFill>
          </a:endParaRPr>
        </a:p>
      </cdr:txBody>
    </cdr:sp>
  </cdr:relSizeAnchor>
  <cdr:relSizeAnchor xmlns:cdr="http://schemas.openxmlformats.org/drawingml/2006/chartDrawing">
    <cdr:from>
      <cdr:x>0.44663</cdr:x>
      <cdr:y>0.29256</cdr:y>
    </cdr:from>
    <cdr:to>
      <cdr:x>0.5926</cdr:x>
      <cdr:y>0.38369</cdr:y>
    </cdr:to>
    <cdr:sp macro="" textlink="">
      <cdr:nvSpPr>
        <cdr:cNvPr id="5" name="テキスト ボックス 4">
          <a:extLst xmlns:a="http://schemas.openxmlformats.org/drawingml/2006/main">
            <a:ext uri="{FF2B5EF4-FFF2-40B4-BE49-F238E27FC236}">
              <a16:creationId xmlns:a16="http://schemas.microsoft.com/office/drawing/2014/main" id="{A7137B4D-ED01-46AF-A9E5-A5AA40CB901B}"/>
            </a:ext>
          </a:extLst>
        </cdr:cNvPr>
        <cdr:cNvSpPr txBox="1"/>
      </cdr:nvSpPr>
      <cdr:spPr>
        <a:xfrm xmlns:a="http://schemas.openxmlformats.org/drawingml/2006/main">
          <a:off x="1952637" y="1162035"/>
          <a:ext cx="638178" cy="3619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b="1">
              <a:solidFill>
                <a:srgbClr val="FF0000"/>
              </a:solidFill>
            </a:rPr>
            <a:t>-1.5π</a:t>
          </a:r>
          <a:endParaRPr lang="ja-JP" altLang="en-US" sz="1100" b="1">
            <a:solidFill>
              <a:srgbClr val="FF0000"/>
            </a:solidFill>
          </a:endParaRPr>
        </a:p>
      </cdr:txBody>
    </cdr:sp>
  </cdr:relSizeAnchor>
  <cdr:relSizeAnchor xmlns:cdr="http://schemas.openxmlformats.org/drawingml/2006/chartDrawing">
    <cdr:from>
      <cdr:x>0.62091</cdr:x>
      <cdr:y>0.44604</cdr:y>
    </cdr:from>
    <cdr:to>
      <cdr:x>0.76688</cdr:x>
      <cdr:y>0.53717</cdr:y>
    </cdr:to>
    <cdr:sp macro="" textlink="">
      <cdr:nvSpPr>
        <cdr:cNvPr id="6" name="テキスト ボックス 5">
          <a:extLst xmlns:a="http://schemas.openxmlformats.org/drawingml/2006/main">
            <a:ext uri="{FF2B5EF4-FFF2-40B4-BE49-F238E27FC236}">
              <a16:creationId xmlns:a16="http://schemas.microsoft.com/office/drawing/2014/main" id="{96A9166F-DAB4-44A9-8F95-863B0460BCE4}"/>
            </a:ext>
          </a:extLst>
        </cdr:cNvPr>
        <cdr:cNvSpPr txBox="1"/>
      </cdr:nvSpPr>
      <cdr:spPr>
        <a:xfrm xmlns:a="http://schemas.openxmlformats.org/drawingml/2006/main">
          <a:off x="2714624" y="1771637"/>
          <a:ext cx="638177" cy="3619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b="1">
              <a:solidFill>
                <a:srgbClr val="FF0000"/>
              </a:solidFill>
            </a:rPr>
            <a:t>-2π</a:t>
          </a:r>
          <a:endParaRPr lang="ja-JP" altLang="en-US" sz="1100" b="1">
            <a:solidFill>
              <a:srgbClr val="FF0000"/>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13</xdr:col>
      <xdr:colOff>495300</xdr:colOff>
      <xdr:row>128</xdr:row>
      <xdr:rowOff>19050</xdr:rowOff>
    </xdr:from>
    <xdr:to>
      <xdr:col>20</xdr:col>
      <xdr:colOff>266700</xdr:colOff>
      <xdr:row>139</xdr:row>
      <xdr:rowOff>142875</xdr:rowOff>
    </xdr:to>
    <xdr:graphicFrame macro="">
      <xdr:nvGraphicFramePr>
        <xdr:cNvPr id="2" name="グラフ 1">
          <a:extLst>
            <a:ext uri="{FF2B5EF4-FFF2-40B4-BE49-F238E27FC236}">
              <a16:creationId xmlns:a16="http://schemas.microsoft.com/office/drawing/2014/main" id="{0934DF52-8B7C-48A1-B7CC-C76CB829F5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131</xdr:row>
      <xdr:rowOff>9525</xdr:rowOff>
    </xdr:from>
    <xdr:to>
      <xdr:col>13</xdr:col>
      <xdr:colOff>347662</xdr:colOff>
      <xdr:row>140</xdr:row>
      <xdr:rowOff>0</xdr:rowOff>
    </xdr:to>
    <xdr:graphicFrame macro="">
      <xdr:nvGraphicFramePr>
        <xdr:cNvPr id="5" name="グラフ 4">
          <a:extLst>
            <a:ext uri="{FF2B5EF4-FFF2-40B4-BE49-F238E27FC236}">
              <a16:creationId xmlns:a16="http://schemas.microsoft.com/office/drawing/2014/main" id="{EF00DFEC-1A38-4DE7-8CC7-B028D2A53A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190500</xdr:colOff>
      <xdr:row>127</xdr:row>
      <xdr:rowOff>85725</xdr:rowOff>
    </xdr:from>
    <xdr:to>
      <xdr:col>20</xdr:col>
      <xdr:colOff>371475</xdr:colOff>
      <xdr:row>137</xdr:row>
      <xdr:rowOff>85725</xdr:rowOff>
    </xdr:to>
    <xdr:graphicFrame macro="">
      <xdr:nvGraphicFramePr>
        <xdr:cNvPr id="2" name="グラフ 1">
          <a:extLst>
            <a:ext uri="{FF2B5EF4-FFF2-40B4-BE49-F238E27FC236}">
              <a16:creationId xmlns:a16="http://schemas.microsoft.com/office/drawing/2014/main" id="{29CD6038-3BFE-4EE5-8291-5115A38FE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47625</xdr:colOff>
      <xdr:row>133</xdr:row>
      <xdr:rowOff>180975</xdr:rowOff>
    </xdr:from>
    <xdr:to>
      <xdr:col>17</xdr:col>
      <xdr:colOff>552450</xdr:colOff>
      <xdr:row>142</xdr:row>
      <xdr:rowOff>180975</xdr:rowOff>
    </xdr:to>
    <xdr:graphicFrame macro="">
      <xdr:nvGraphicFramePr>
        <xdr:cNvPr id="4" name="グラフ 3">
          <a:extLst>
            <a:ext uri="{FF2B5EF4-FFF2-40B4-BE49-F238E27FC236}">
              <a16:creationId xmlns:a16="http://schemas.microsoft.com/office/drawing/2014/main" id="{F625E3B7-6FDD-4D42-A7DC-D46A0AB477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xdr:colOff>
      <xdr:row>132</xdr:row>
      <xdr:rowOff>142875</xdr:rowOff>
    </xdr:from>
    <xdr:to>
      <xdr:col>12</xdr:col>
      <xdr:colOff>9525</xdr:colOff>
      <xdr:row>144</xdr:row>
      <xdr:rowOff>28575</xdr:rowOff>
    </xdr:to>
    <xdr:graphicFrame macro="">
      <xdr:nvGraphicFramePr>
        <xdr:cNvPr id="3" name="グラフ 2">
          <a:extLst>
            <a:ext uri="{FF2B5EF4-FFF2-40B4-BE49-F238E27FC236}">
              <a16:creationId xmlns:a16="http://schemas.microsoft.com/office/drawing/2014/main" id="{D6982735-54DD-497B-817D-D2B7BB3450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542925</xdr:colOff>
      <xdr:row>253</xdr:row>
      <xdr:rowOff>66675</xdr:rowOff>
    </xdr:from>
    <xdr:to>
      <xdr:col>11</xdr:col>
      <xdr:colOff>314325</xdr:colOff>
      <xdr:row>264</xdr:row>
      <xdr:rowOff>190500</xdr:rowOff>
    </xdr:to>
    <xdr:graphicFrame macro="">
      <xdr:nvGraphicFramePr>
        <xdr:cNvPr id="5" name="グラフ 4">
          <a:extLst>
            <a:ext uri="{FF2B5EF4-FFF2-40B4-BE49-F238E27FC236}">
              <a16:creationId xmlns:a16="http://schemas.microsoft.com/office/drawing/2014/main" id="{627A5572-8F79-4BFF-BD75-0F2270EFCE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UNDARY.DA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M2.SO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UNDARY"/>
    </sheetNames>
    <sheetDataSet>
      <sheetData sheetId="0">
        <row r="1">
          <cell r="B1">
            <v>12</v>
          </cell>
          <cell r="C1">
            <v>0</v>
          </cell>
        </row>
        <row r="2">
          <cell r="B2">
            <v>12</v>
          </cell>
          <cell r="C2">
            <v>1.1875</v>
          </cell>
        </row>
        <row r="3">
          <cell r="B3">
            <v>12</v>
          </cell>
          <cell r="C3">
            <v>2.375</v>
          </cell>
        </row>
        <row r="5">
          <cell r="B5">
            <v>12</v>
          </cell>
          <cell r="C5">
            <v>2.375</v>
          </cell>
        </row>
        <row r="6">
          <cell r="B6">
            <v>12</v>
          </cell>
          <cell r="C6">
            <v>3.5625</v>
          </cell>
        </row>
        <row r="7">
          <cell r="B7">
            <v>12</v>
          </cell>
          <cell r="C7">
            <v>4.75</v>
          </cell>
        </row>
        <row r="9">
          <cell r="B9">
            <v>12</v>
          </cell>
          <cell r="C9">
            <v>4.75</v>
          </cell>
        </row>
        <row r="10">
          <cell r="B10">
            <v>12</v>
          </cell>
          <cell r="C10">
            <v>5.9375</v>
          </cell>
        </row>
        <row r="11">
          <cell r="B11">
            <v>12</v>
          </cell>
          <cell r="C11">
            <v>7.125</v>
          </cell>
        </row>
        <row r="13">
          <cell r="B13">
            <v>12</v>
          </cell>
          <cell r="C13">
            <v>7.125</v>
          </cell>
        </row>
        <row r="14">
          <cell r="B14">
            <v>12</v>
          </cell>
          <cell r="C14">
            <v>8.3125</v>
          </cell>
        </row>
        <row r="15">
          <cell r="B15">
            <v>12</v>
          </cell>
          <cell r="C15">
            <v>9.5</v>
          </cell>
        </row>
        <row r="17">
          <cell r="B17">
            <v>12</v>
          </cell>
          <cell r="C17">
            <v>9.5</v>
          </cell>
        </row>
        <row r="18">
          <cell r="B18">
            <v>10.5</v>
          </cell>
          <cell r="C18">
            <v>9.5</v>
          </cell>
        </row>
        <row r="19">
          <cell r="B19">
            <v>9</v>
          </cell>
          <cell r="C19">
            <v>9.5</v>
          </cell>
        </row>
        <row r="21">
          <cell r="B21">
            <v>9</v>
          </cell>
          <cell r="C21">
            <v>9.5</v>
          </cell>
        </row>
        <row r="22">
          <cell r="B22">
            <v>7.5</v>
          </cell>
          <cell r="C22">
            <v>9.5</v>
          </cell>
        </row>
        <row r="23">
          <cell r="B23">
            <v>6</v>
          </cell>
          <cell r="C23">
            <v>9.5</v>
          </cell>
        </row>
        <row r="25">
          <cell r="B25">
            <v>6</v>
          </cell>
          <cell r="C25">
            <v>9.5</v>
          </cell>
        </row>
        <row r="26">
          <cell r="B26">
            <v>4.5</v>
          </cell>
          <cell r="C26">
            <v>9.5</v>
          </cell>
        </row>
        <row r="27">
          <cell r="B27">
            <v>3</v>
          </cell>
          <cell r="C27">
            <v>9.5</v>
          </cell>
        </row>
        <row r="29">
          <cell r="B29">
            <v>3</v>
          </cell>
          <cell r="C29">
            <v>9.5</v>
          </cell>
        </row>
        <row r="30">
          <cell r="B30">
            <v>1.5</v>
          </cell>
          <cell r="C30">
            <v>9.5</v>
          </cell>
        </row>
        <row r="31">
          <cell r="B31">
            <v>0</v>
          </cell>
          <cell r="C31">
            <v>9.5</v>
          </cell>
        </row>
        <row r="33">
          <cell r="B33">
            <v>0</v>
          </cell>
          <cell r="C33">
            <v>9.5</v>
          </cell>
        </row>
        <row r="34">
          <cell r="B34">
            <v>0</v>
          </cell>
          <cell r="C34">
            <v>9.1062499999999993</v>
          </cell>
        </row>
        <row r="35">
          <cell r="B35">
            <v>0</v>
          </cell>
          <cell r="C35">
            <v>8.7125000000000004</v>
          </cell>
        </row>
        <row r="37">
          <cell r="B37">
            <v>0</v>
          </cell>
          <cell r="C37">
            <v>8.7125000000000004</v>
          </cell>
        </row>
        <row r="38">
          <cell r="B38">
            <v>0</v>
          </cell>
          <cell r="C38">
            <v>8.3187499999999996</v>
          </cell>
        </row>
        <row r="39">
          <cell r="B39">
            <v>0</v>
          </cell>
          <cell r="C39">
            <v>7.9249999999999998</v>
          </cell>
        </row>
        <row r="41">
          <cell r="B41">
            <v>0</v>
          </cell>
          <cell r="C41">
            <v>7.9249999999999998</v>
          </cell>
        </row>
        <row r="42">
          <cell r="B42">
            <v>0</v>
          </cell>
          <cell r="C42">
            <v>7.53125</v>
          </cell>
        </row>
        <row r="43">
          <cell r="B43">
            <v>0</v>
          </cell>
          <cell r="C43">
            <v>7.1374999999999904</v>
          </cell>
        </row>
        <row r="45">
          <cell r="B45">
            <v>0</v>
          </cell>
          <cell r="C45">
            <v>7.1374999999999904</v>
          </cell>
        </row>
        <row r="46">
          <cell r="B46">
            <v>0</v>
          </cell>
          <cell r="C46">
            <v>6.7437499999999897</v>
          </cell>
        </row>
        <row r="47">
          <cell r="B47">
            <v>0</v>
          </cell>
          <cell r="C47">
            <v>6.35</v>
          </cell>
        </row>
        <row r="49">
          <cell r="B49">
            <v>0</v>
          </cell>
          <cell r="C49">
            <v>6.35</v>
          </cell>
        </row>
        <row r="50">
          <cell r="B50">
            <v>1.2388235448024101</v>
          </cell>
          <cell r="C50">
            <v>6.2279865305605098</v>
          </cell>
        </row>
        <row r="51">
          <cell r="B51">
            <v>2.4300397955183102</v>
          </cell>
          <cell r="C51">
            <v>5.8666350314466698</v>
          </cell>
        </row>
        <row r="53">
          <cell r="B53">
            <v>2.4300397955183102</v>
          </cell>
          <cell r="C53">
            <v>5.8666350314466698</v>
          </cell>
        </row>
        <row r="54">
          <cell r="B54">
            <v>3.5278709796744701</v>
          </cell>
          <cell r="C54">
            <v>5.2798320381211603</v>
          </cell>
        </row>
        <row r="55">
          <cell r="B55">
            <v>4.4901280605345697</v>
          </cell>
          <cell r="C55">
            <v>4.4901280605345697</v>
          </cell>
        </row>
        <row r="57">
          <cell r="B57">
            <v>4.4901280605345697</v>
          </cell>
          <cell r="C57">
            <v>4.4901280605345697</v>
          </cell>
        </row>
        <row r="58">
          <cell r="B58">
            <v>5.2798320381211603</v>
          </cell>
          <cell r="C58">
            <v>3.5278709796744701</v>
          </cell>
        </row>
        <row r="59">
          <cell r="B59">
            <v>5.8666350314466698</v>
          </cell>
          <cell r="C59">
            <v>2.4300397955183199</v>
          </cell>
        </row>
        <row r="61">
          <cell r="B61">
            <v>5.8666350314466698</v>
          </cell>
          <cell r="C61">
            <v>2.4300397955183199</v>
          </cell>
        </row>
        <row r="62">
          <cell r="B62">
            <v>6.2279865305605098</v>
          </cell>
          <cell r="C62">
            <v>1.2388235448024101</v>
          </cell>
        </row>
        <row r="63">
          <cell r="B63">
            <v>6.35</v>
          </cell>
          <cell r="C63">
            <v>0</v>
          </cell>
        </row>
        <row r="65">
          <cell r="B65">
            <v>6.35</v>
          </cell>
          <cell r="C65">
            <v>0</v>
          </cell>
        </row>
        <row r="66">
          <cell r="B66">
            <v>7.0562499999999897</v>
          </cell>
          <cell r="C66">
            <v>0</v>
          </cell>
        </row>
        <row r="67">
          <cell r="B67">
            <v>7.7624999999999904</v>
          </cell>
          <cell r="C67">
            <v>0</v>
          </cell>
        </row>
        <row r="69">
          <cell r="B69">
            <v>7.7624999999999904</v>
          </cell>
          <cell r="C69">
            <v>0</v>
          </cell>
        </row>
        <row r="70">
          <cell r="B70">
            <v>8.46875</v>
          </cell>
          <cell r="C70">
            <v>0</v>
          </cell>
        </row>
        <row r="71">
          <cell r="B71">
            <v>9.1750000000000007</v>
          </cell>
          <cell r="C71">
            <v>0</v>
          </cell>
        </row>
        <row r="73">
          <cell r="B73">
            <v>9.1750000000000007</v>
          </cell>
          <cell r="C73">
            <v>0</v>
          </cell>
        </row>
        <row r="74">
          <cell r="B74">
            <v>9.8812499999999996</v>
          </cell>
          <cell r="C74">
            <v>0</v>
          </cell>
        </row>
        <row r="75">
          <cell r="B75">
            <v>10.5875</v>
          </cell>
          <cell r="C75">
            <v>0</v>
          </cell>
        </row>
        <row r="77">
          <cell r="B77">
            <v>10.5875</v>
          </cell>
          <cell r="C77">
            <v>0</v>
          </cell>
        </row>
        <row r="78">
          <cell r="B78">
            <v>11.293749999999999</v>
          </cell>
          <cell r="C78">
            <v>0</v>
          </cell>
        </row>
        <row r="79">
          <cell r="B79">
            <v>12</v>
          </cell>
          <cell r="C7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M2"/>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3213-8C7F-44F0-B5A5-EE13198067DB}">
  <dimension ref="B1:C47"/>
  <sheetViews>
    <sheetView workbookViewId="0">
      <selection activeCell="D13" sqref="D13"/>
    </sheetView>
  </sheetViews>
  <sheetFormatPr defaultRowHeight="18.75"/>
  <sheetData>
    <row r="1" spans="2:3">
      <c r="B1">
        <v>5</v>
      </c>
      <c r="C1">
        <v>0</v>
      </c>
    </row>
    <row r="2" spans="2:3">
      <c r="B2">
        <v>4.6193976625564304</v>
      </c>
      <c r="C2">
        <v>1.9134171618254401</v>
      </c>
    </row>
    <row r="3" spans="2:3">
      <c r="B3">
        <v>3.5355339059327302</v>
      </c>
      <c r="C3">
        <v>3.5355339059327302</v>
      </c>
    </row>
    <row r="5" spans="2:3">
      <c r="B5">
        <v>3.5355339059327302</v>
      </c>
      <c r="C5">
        <v>3.5355339059327302</v>
      </c>
    </row>
    <row r="6" spans="2:3">
      <c r="B6">
        <v>1.9134171618254401</v>
      </c>
      <c r="C6">
        <v>4.6193976625564304</v>
      </c>
    </row>
    <row r="7" spans="2:3">
      <c r="B7" s="1">
        <v>-2.3884973859855599E-16</v>
      </c>
      <c r="C7">
        <v>5</v>
      </c>
    </row>
    <row r="9" spans="2:3">
      <c r="B9" s="1">
        <v>-2.3884973859855599E-16</v>
      </c>
      <c r="C9">
        <v>5</v>
      </c>
    </row>
    <row r="10" spans="2:3">
      <c r="B10">
        <v>-1.9134171618254401</v>
      </c>
      <c r="C10">
        <v>4.6193976625564304</v>
      </c>
    </row>
    <row r="11" spans="2:3">
      <c r="B11">
        <v>-3.5355339059327302</v>
      </c>
      <c r="C11">
        <v>3.5355339059327302</v>
      </c>
    </row>
    <row r="13" spans="2:3">
      <c r="B13">
        <v>-3.5355339059327302</v>
      </c>
      <c r="C13">
        <v>3.5355339059327302</v>
      </c>
    </row>
    <row r="14" spans="2:3">
      <c r="B14">
        <v>-4.6193976625564304</v>
      </c>
      <c r="C14">
        <v>1.9134171618254401</v>
      </c>
    </row>
    <row r="15" spans="2:3">
      <c r="B15">
        <v>-5</v>
      </c>
      <c r="C15" s="1">
        <v>-6.4911184066707101E-16</v>
      </c>
    </row>
    <row r="17" spans="2:3">
      <c r="B17">
        <v>-5</v>
      </c>
      <c r="C17" s="1">
        <v>-6.4911184066707101E-16</v>
      </c>
    </row>
    <row r="18" spans="2:3">
      <c r="B18">
        <v>-4.6193976625564304</v>
      </c>
      <c r="C18">
        <v>-1.9134171618254401</v>
      </c>
    </row>
    <row r="19" spans="2:3">
      <c r="B19">
        <v>-3.5355339059327302</v>
      </c>
      <c r="C19">
        <v>-3.5355339059327302</v>
      </c>
    </row>
    <row r="21" spans="2:3">
      <c r="B21">
        <v>-3.5355339059327302</v>
      </c>
      <c r="C21">
        <v>-3.5355339059327302</v>
      </c>
    </row>
    <row r="22" spans="2:3">
      <c r="B22">
        <v>-1.9134171618254401</v>
      </c>
      <c r="C22">
        <v>-4.6193976625564304</v>
      </c>
    </row>
    <row r="23" spans="2:3">
      <c r="B23" s="1">
        <v>9.2460761269563798E-16</v>
      </c>
      <c r="C23">
        <v>-4.9999999999999902</v>
      </c>
    </row>
    <row r="25" spans="2:3">
      <c r="B25" s="1">
        <v>9.2460761269563798E-16</v>
      </c>
      <c r="C25">
        <v>-4.9999999999999902</v>
      </c>
    </row>
    <row r="26" spans="2:3">
      <c r="B26">
        <v>1.9134171618254401</v>
      </c>
      <c r="C26">
        <v>-4.6193976625564304</v>
      </c>
    </row>
    <row r="27" spans="2:3">
      <c r="B27">
        <v>3.5355339059327302</v>
      </c>
      <c r="C27">
        <v>-3.5355339059327302</v>
      </c>
    </row>
    <row r="29" spans="2:3">
      <c r="B29">
        <v>3.5355339059327302</v>
      </c>
      <c r="C29">
        <v>-3.5355339059327302</v>
      </c>
    </row>
    <row r="30" spans="2:3">
      <c r="B30">
        <v>4.6193976625564304</v>
      </c>
      <c r="C30">
        <v>-1.9134171618254401</v>
      </c>
    </row>
    <row r="31" spans="2:3">
      <c r="B31">
        <v>5</v>
      </c>
      <c r="C31">
        <v>0</v>
      </c>
    </row>
    <row r="33" spans="2:3">
      <c r="B33">
        <v>1</v>
      </c>
      <c r="C33">
        <v>0</v>
      </c>
    </row>
    <row r="34" spans="2:3">
      <c r="B34">
        <v>0.70710678118654702</v>
      </c>
      <c r="C34">
        <v>-0.70710678118654702</v>
      </c>
    </row>
    <row r="35" spans="2:3">
      <c r="B35" s="1">
        <v>1.5701957963021301E-16</v>
      </c>
      <c r="C35">
        <v>-1</v>
      </c>
    </row>
    <row r="37" spans="2:3">
      <c r="B37" s="1">
        <v>1.5701957963021301E-16</v>
      </c>
      <c r="C37">
        <v>-1</v>
      </c>
    </row>
    <row r="38" spans="2:3">
      <c r="B38">
        <v>-0.70710678118654702</v>
      </c>
      <c r="C38">
        <v>-0.70710678118654702</v>
      </c>
    </row>
    <row r="39" spans="2:3">
      <c r="B39">
        <v>-1</v>
      </c>
      <c r="C39" s="1">
        <v>-3.1401205420611402E-16</v>
      </c>
    </row>
    <row r="41" spans="2:3">
      <c r="B41">
        <v>-1</v>
      </c>
      <c r="C41" s="1">
        <v>-3.1401205420611402E-16</v>
      </c>
    </row>
    <row r="42" spans="2:3">
      <c r="B42">
        <v>-0.70710678118654702</v>
      </c>
      <c r="C42">
        <v>0.70710678118654702</v>
      </c>
    </row>
    <row r="43" spans="2:3">
      <c r="B43" s="1">
        <v>-4.7100452878201497E-16</v>
      </c>
      <c r="C43">
        <v>1</v>
      </c>
    </row>
    <row r="45" spans="2:3">
      <c r="B45" s="1">
        <v>-4.7100452878201497E-16</v>
      </c>
      <c r="C45">
        <v>1</v>
      </c>
    </row>
    <row r="46" spans="2:3">
      <c r="B46">
        <v>0.70710678118654702</v>
      </c>
      <c r="C46">
        <v>0.70710678118654702</v>
      </c>
    </row>
    <row r="47" spans="2:3">
      <c r="B47">
        <v>1</v>
      </c>
      <c r="C47">
        <v>0</v>
      </c>
    </row>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9A9E9-14A9-4B21-9DC9-3321416AFB8B}">
  <dimension ref="B1:H269"/>
  <sheetViews>
    <sheetView workbookViewId="0">
      <selection activeCell="K142" sqref="K142"/>
    </sheetView>
  </sheetViews>
  <sheetFormatPr defaultRowHeight="18.75"/>
  <sheetData>
    <row r="1" spans="2:8">
      <c r="B1" t="s">
        <v>75</v>
      </c>
      <c r="C1" t="s">
        <v>76</v>
      </c>
      <c r="D1" t="s">
        <v>77</v>
      </c>
      <c r="E1" t="s">
        <v>78</v>
      </c>
      <c r="F1" t="s">
        <v>79</v>
      </c>
      <c r="G1" t="s">
        <v>80</v>
      </c>
      <c r="H1" t="s">
        <v>81</v>
      </c>
    </row>
    <row r="2" spans="2:8">
      <c r="B2">
        <v>1</v>
      </c>
      <c r="C2">
        <v>1</v>
      </c>
      <c r="D2">
        <v>2</v>
      </c>
      <c r="E2">
        <v>3</v>
      </c>
      <c r="F2">
        <v>1.9725017346499601E-2</v>
      </c>
      <c r="G2">
        <v>1.9225787488931102E-2</v>
      </c>
      <c r="H2">
        <v>1.7807110532035E-2</v>
      </c>
    </row>
    <row r="3" spans="2:8">
      <c r="B3">
        <v>2</v>
      </c>
      <c r="C3">
        <v>3</v>
      </c>
      <c r="D3">
        <v>4</v>
      </c>
      <c r="E3">
        <v>5</v>
      </c>
      <c r="F3">
        <v>1.7807110532035E-2</v>
      </c>
      <c r="G3">
        <v>1.56045860225731E-2</v>
      </c>
      <c r="H3">
        <v>1.28511549950211E-2</v>
      </c>
    </row>
    <row r="4" spans="2:8">
      <c r="B4">
        <v>3</v>
      </c>
      <c r="C4">
        <v>5</v>
      </c>
      <c r="D4">
        <v>6</v>
      </c>
      <c r="E4">
        <v>7</v>
      </c>
      <c r="F4">
        <v>1.28511549950211E-2</v>
      </c>
      <c r="G4">
        <v>9.7794164493315797E-3</v>
      </c>
      <c r="H4">
        <v>6.5509312502293098E-3</v>
      </c>
    </row>
    <row r="5" spans="2:8">
      <c r="B5">
        <v>4</v>
      </c>
      <c r="C5">
        <v>7</v>
      </c>
      <c r="D5">
        <v>8</v>
      </c>
      <c r="E5">
        <v>9</v>
      </c>
      <c r="F5">
        <v>6.5509312502293098E-3</v>
      </c>
      <c r="G5">
        <v>3.28151837540354E-3</v>
      </c>
      <c r="H5">
        <v>-1.36386518056489E-6</v>
      </c>
    </row>
    <row r="6" spans="2:8">
      <c r="B6">
        <v>5</v>
      </c>
      <c r="C6">
        <v>9</v>
      </c>
      <c r="D6">
        <v>10</v>
      </c>
      <c r="E6">
        <v>11</v>
      </c>
      <c r="F6">
        <v>-1.36386518056489E-6</v>
      </c>
      <c r="G6">
        <v>3.2815183754035101E-3</v>
      </c>
      <c r="H6">
        <v>6.5509312502291701E-3</v>
      </c>
    </row>
    <row r="7" spans="2:8">
      <c r="B7">
        <v>6</v>
      </c>
      <c r="C7">
        <v>11</v>
      </c>
      <c r="D7">
        <v>12</v>
      </c>
      <c r="E7">
        <v>13</v>
      </c>
      <c r="F7">
        <v>6.5509312502291701E-3</v>
      </c>
      <c r="G7">
        <v>9.7794164493310905E-3</v>
      </c>
      <c r="H7">
        <v>1.28511549950228E-2</v>
      </c>
    </row>
    <row r="8" spans="2:8">
      <c r="B8">
        <v>7</v>
      </c>
      <c r="C8">
        <v>13</v>
      </c>
      <c r="D8">
        <v>14</v>
      </c>
      <c r="E8">
        <v>15</v>
      </c>
      <c r="F8">
        <v>1.28511549950228E-2</v>
      </c>
      <c r="G8">
        <v>1.5604586022571299E-2</v>
      </c>
      <c r="H8">
        <v>1.7807110532033901E-2</v>
      </c>
    </row>
    <row r="9" spans="2:8">
      <c r="B9">
        <v>8</v>
      </c>
      <c r="C9">
        <v>15</v>
      </c>
      <c r="D9">
        <v>16</v>
      </c>
      <c r="E9">
        <v>17</v>
      </c>
      <c r="F9">
        <v>1.7807110532033901E-2</v>
      </c>
      <c r="G9">
        <v>1.92257874889326E-2</v>
      </c>
      <c r="H9">
        <v>1.9725017346497599E-2</v>
      </c>
    </row>
    <row r="10" spans="2:8">
      <c r="B10">
        <v>9</v>
      </c>
      <c r="C10">
        <v>17</v>
      </c>
      <c r="D10">
        <v>18</v>
      </c>
      <c r="E10">
        <v>19</v>
      </c>
      <c r="F10">
        <v>1.9725017346497599E-2</v>
      </c>
      <c r="G10">
        <v>1.9225787488932399E-2</v>
      </c>
      <c r="H10">
        <v>1.78071105320343E-2</v>
      </c>
    </row>
    <row r="11" spans="2:8">
      <c r="B11">
        <v>10</v>
      </c>
      <c r="C11">
        <v>19</v>
      </c>
      <c r="D11">
        <v>20</v>
      </c>
      <c r="E11">
        <v>21</v>
      </c>
      <c r="F11">
        <v>1.78071105320343E-2</v>
      </c>
      <c r="G11">
        <v>1.56045860225726E-2</v>
      </c>
      <c r="H11">
        <v>1.2851154995020301E-2</v>
      </c>
    </row>
    <row r="12" spans="2:8">
      <c r="B12">
        <v>11</v>
      </c>
      <c r="C12">
        <v>21</v>
      </c>
      <c r="D12">
        <v>22</v>
      </c>
      <c r="E12">
        <v>23</v>
      </c>
      <c r="F12">
        <v>1.2851154995020301E-2</v>
      </c>
      <c r="G12">
        <v>9.7794164493328305E-3</v>
      </c>
      <c r="H12">
        <v>6.5509312502279099E-3</v>
      </c>
    </row>
    <row r="13" spans="2:8">
      <c r="B13">
        <v>12</v>
      </c>
      <c r="C13">
        <v>23</v>
      </c>
      <c r="D13">
        <v>24</v>
      </c>
      <c r="E13">
        <v>25</v>
      </c>
      <c r="F13">
        <v>6.5509312502279099E-3</v>
      </c>
      <c r="G13">
        <v>3.2815183754034498E-3</v>
      </c>
      <c r="H13">
        <v>-1.3638651801890801E-6</v>
      </c>
    </row>
    <row r="14" spans="2:8">
      <c r="B14">
        <v>13</v>
      </c>
      <c r="C14">
        <v>25</v>
      </c>
      <c r="D14">
        <v>26</v>
      </c>
      <c r="E14">
        <v>27</v>
      </c>
      <c r="F14">
        <v>-1.3638651801890801E-6</v>
      </c>
      <c r="G14">
        <v>3.2815183754034498E-3</v>
      </c>
      <c r="H14">
        <v>6.5509312502297001E-3</v>
      </c>
    </row>
    <row r="15" spans="2:8">
      <c r="B15">
        <v>14</v>
      </c>
      <c r="C15">
        <v>27</v>
      </c>
      <c r="D15">
        <v>28</v>
      </c>
      <c r="E15">
        <v>29</v>
      </c>
      <c r="F15">
        <v>6.5509312502297001E-3</v>
      </c>
      <c r="G15">
        <v>9.7794164493305805E-3</v>
      </c>
      <c r="H15">
        <v>1.28511549950197E-2</v>
      </c>
    </row>
    <row r="16" spans="2:8">
      <c r="B16">
        <v>15</v>
      </c>
      <c r="C16">
        <v>29</v>
      </c>
      <c r="D16">
        <v>30</v>
      </c>
      <c r="E16">
        <v>31</v>
      </c>
      <c r="F16">
        <v>1.28511549950197E-2</v>
      </c>
      <c r="G16">
        <v>1.5604586022573501E-2</v>
      </c>
      <c r="H16">
        <v>1.78071105320367E-2</v>
      </c>
    </row>
    <row r="17" spans="2:8">
      <c r="B17">
        <v>16</v>
      </c>
      <c r="C17">
        <v>31</v>
      </c>
      <c r="D17">
        <v>32</v>
      </c>
      <c r="E17">
        <v>33</v>
      </c>
      <c r="F17">
        <v>1.78071105320367E-2</v>
      </c>
      <c r="G17">
        <v>1.92257874889297E-2</v>
      </c>
      <c r="H17">
        <v>1.9725017346500302E-2</v>
      </c>
    </row>
    <row r="18" spans="2:8">
      <c r="B18">
        <v>17</v>
      </c>
      <c r="C18">
        <v>33</v>
      </c>
      <c r="D18">
        <v>34</v>
      </c>
      <c r="E18">
        <v>35</v>
      </c>
      <c r="F18">
        <v>1.9725017346500302E-2</v>
      </c>
      <c r="G18">
        <v>1.9225787488931601E-2</v>
      </c>
      <c r="H18">
        <v>1.7807110532035202E-2</v>
      </c>
    </row>
    <row r="19" spans="2:8">
      <c r="B19">
        <v>18</v>
      </c>
      <c r="C19">
        <v>35</v>
      </c>
      <c r="D19">
        <v>36</v>
      </c>
      <c r="E19">
        <v>37</v>
      </c>
      <c r="F19">
        <v>1.7807110532035202E-2</v>
      </c>
      <c r="G19">
        <v>1.5604586022572401E-2</v>
      </c>
      <c r="H19">
        <v>1.28511549950219E-2</v>
      </c>
    </row>
    <row r="20" spans="2:8">
      <c r="B20">
        <v>19</v>
      </c>
      <c r="C20">
        <v>37</v>
      </c>
      <c r="D20">
        <v>38</v>
      </c>
      <c r="E20">
        <v>39</v>
      </c>
      <c r="F20">
        <v>1.28511549950219E-2</v>
      </c>
      <c r="G20">
        <v>9.7794164493313698E-3</v>
      </c>
      <c r="H20">
        <v>6.5509312502291597E-3</v>
      </c>
    </row>
    <row r="21" spans="2:8">
      <c r="B21">
        <v>20</v>
      </c>
      <c r="C21">
        <v>39</v>
      </c>
      <c r="D21">
        <v>40</v>
      </c>
      <c r="E21">
        <v>41</v>
      </c>
      <c r="F21">
        <v>6.5509312502291597E-3</v>
      </c>
      <c r="G21">
        <v>3.2815183754025599E-3</v>
      </c>
      <c r="H21">
        <v>-1.36386518080135E-6</v>
      </c>
    </row>
    <row r="22" spans="2:8">
      <c r="B22">
        <v>21</v>
      </c>
      <c r="C22">
        <v>41</v>
      </c>
      <c r="D22">
        <v>42</v>
      </c>
      <c r="E22">
        <v>43</v>
      </c>
      <c r="F22">
        <v>-1.36386518080135E-6</v>
      </c>
      <c r="G22">
        <v>3.2815183754055302E-3</v>
      </c>
      <c r="H22">
        <v>6.5509312502295804E-3</v>
      </c>
    </row>
    <row r="23" spans="2:8">
      <c r="B23">
        <v>22</v>
      </c>
      <c r="C23">
        <v>43</v>
      </c>
      <c r="D23">
        <v>44</v>
      </c>
      <c r="E23">
        <v>45</v>
      </c>
      <c r="F23">
        <v>6.5509312502295804E-3</v>
      </c>
      <c r="G23">
        <v>9.7794164493302301E-3</v>
      </c>
      <c r="H23">
        <v>1.2851154995022899E-2</v>
      </c>
    </row>
    <row r="24" spans="2:8">
      <c r="B24">
        <v>23</v>
      </c>
      <c r="C24">
        <v>45</v>
      </c>
      <c r="D24">
        <v>46</v>
      </c>
      <c r="E24">
        <v>47</v>
      </c>
      <c r="F24">
        <v>1.2851154995022899E-2</v>
      </c>
      <c r="G24">
        <v>1.5604586022572401E-2</v>
      </c>
      <c r="H24">
        <v>1.7807110532035E-2</v>
      </c>
    </row>
    <row r="25" spans="2:8">
      <c r="B25">
        <v>24</v>
      </c>
      <c r="C25">
        <v>47</v>
      </c>
      <c r="D25">
        <v>48</v>
      </c>
      <c r="E25">
        <v>49</v>
      </c>
      <c r="F25">
        <v>1.7807110532035E-2</v>
      </c>
      <c r="G25">
        <v>1.9225787488930599E-2</v>
      </c>
      <c r="H25">
        <v>1.9725017346498699E-2</v>
      </c>
    </row>
    <row r="26" spans="2:8">
      <c r="B26">
        <v>25</v>
      </c>
      <c r="C26">
        <v>49</v>
      </c>
      <c r="D26">
        <v>50</v>
      </c>
      <c r="E26">
        <v>51</v>
      </c>
      <c r="F26">
        <v>1.9725017346498699E-2</v>
      </c>
      <c r="G26">
        <v>1.92257874889319E-2</v>
      </c>
      <c r="H26">
        <v>1.78071105320327E-2</v>
      </c>
    </row>
    <row r="27" spans="2:8">
      <c r="B27">
        <v>26</v>
      </c>
      <c r="C27">
        <v>51</v>
      </c>
      <c r="D27">
        <v>52</v>
      </c>
      <c r="E27">
        <v>53</v>
      </c>
      <c r="F27">
        <v>1.78071105320327E-2</v>
      </c>
      <c r="G27">
        <v>1.5604586022574101E-2</v>
      </c>
      <c r="H27">
        <v>1.2851154995021E-2</v>
      </c>
    </row>
    <row r="28" spans="2:8">
      <c r="B28">
        <v>27</v>
      </c>
      <c r="C28">
        <v>53</v>
      </c>
      <c r="D28">
        <v>54</v>
      </c>
      <c r="E28">
        <v>55</v>
      </c>
      <c r="F28">
        <v>1.2851154995021E-2</v>
      </c>
      <c r="G28">
        <v>9.7794164493313109E-3</v>
      </c>
      <c r="H28">
        <v>6.5509312502269402E-3</v>
      </c>
    </row>
    <row r="29" spans="2:8">
      <c r="B29">
        <v>28</v>
      </c>
      <c r="C29">
        <v>55</v>
      </c>
      <c r="D29">
        <v>56</v>
      </c>
      <c r="E29">
        <v>57</v>
      </c>
      <c r="F29">
        <v>6.5509312502269402E-3</v>
      </c>
      <c r="G29">
        <v>3.2815183754057501E-3</v>
      </c>
      <c r="H29">
        <v>-1.3638651812180801E-6</v>
      </c>
    </row>
    <row r="30" spans="2:8">
      <c r="B30">
        <v>29</v>
      </c>
      <c r="C30">
        <v>57</v>
      </c>
      <c r="D30">
        <v>58</v>
      </c>
      <c r="E30">
        <v>59</v>
      </c>
      <c r="F30">
        <v>-1.3638651812180801E-6</v>
      </c>
      <c r="G30">
        <v>3.2815183754019098E-3</v>
      </c>
      <c r="H30">
        <v>6.5509312502303896E-3</v>
      </c>
    </row>
    <row r="31" spans="2:8">
      <c r="B31">
        <v>30</v>
      </c>
      <c r="C31">
        <v>59</v>
      </c>
      <c r="D31">
        <v>60</v>
      </c>
      <c r="E31">
        <v>61</v>
      </c>
      <c r="F31">
        <v>6.5509312502303896E-3</v>
      </c>
      <c r="G31">
        <v>9.7794164493312605E-3</v>
      </c>
      <c r="H31">
        <v>1.2851154995021E-2</v>
      </c>
    </row>
    <row r="32" spans="2:8">
      <c r="B32">
        <v>31</v>
      </c>
      <c r="C32">
        <v>61</v>
      </c>
      <c r="D32">
        <v>62</v>
      </c>
      <c r="E32">
        <v>63</v>
      </c>
      <c r="F32">
        <v>1.2851154995021E-2</v>
      </c>
      <c r="G32">
        <v>1.56045860225734E-2</v>
      </c>
      <c r="H32">
        <v>1.7807110532034098E-2</v>
      </c>
    </row>
    <row r="33" spans="2:8">
      <c r="B33">
        <v>32</v>
      </c>
      <c r="C33">
        <v>63</v>
      </c>
      <c r="D33">
        <v>64</v>
      </c>
      <c r="E33">
        <v>1</v>
      </c>
      <c r="F33">
        <v>1.7807110532034098E-2</v>
      </c>
      <c r="G33">
        <v>1.9225787488931601E-2</v>
      </c>
      <c r="H33">
        <v>1.9725017346499601E-2</v>
      </c>
    </row>
    <row r="34" spans="2:8">
      <c r="B34">
        <v>33</v>
      </c>
      <c r="C34">
        <v>65</v>
      </c>
      <c r="D34">
        <v>66</v>
      </c>
      <c r="E34">
        <v>67</v>
      </c>
      <c r="F34">
        <v>-2.5063770565652801E-2</v>
      </c>
      <c r="G34">
        <v>-2.5063770565652801E-2</v>
      </c>
      <c r="H34">
        <v>-2.5063770565652801E-2</v>
      </c>
    </row>
    <row r="35" spans="2:8">
      <c r="B35">
        <v>34</v>
      </c>
      <c r="C35">
        <v>67</v>
      </c>
      <c r="D35">
        <v>68</v>
      </c>
      <c r="E35">
        <v>69</v>
      </c>
      <c r="F35">
        <v>-2.5063770565652801E-2</v>
      </c>
      <c r="G35">
        <v>-2.5063770565652801E-2</v>
      </c>
      <c r="H35">
        <v>-2.5063770565652801E-2</v>
      </c>
    </row>
    <row r="36" spans="2:8">
      <c r="B36">
        <v>35</v>
      </c>
      <c r="C36">
        <v>69</v>
      </c>
      <c r="D36">
        <v>70</v>
      </c>
      <c r="E36">
        <v>71</v>
      </c>
      <c r="F36">
        <v>-2.5063770565652801E-2</v>
      </c>
      <c r="G36">
        <v>-2.5063770565652801E-2</v>
      </c>
      <c r="H36">
        <v>-2.5063770565652801E-2</v>
      </c>
    </row>
    <row r="37" spans="2:8">
      <c r="B37">
        <v>36</v>
      </c>
      <c r="C37">
        <v>71</v>
      </c>
      <c r="D37">
        <v>72</v>
      </c>
      <c r="E37">
        <v>73</v>
      </c>
      <c r="F37">
        <v>-2.5063770565652801E-2</v>
      </c>
      <c r="G37">
        <v>-2.5063770565652801E-2</v>
      </c>
      <c r="H37">
        <v>-2.5063770565652801E-2</v>
      </c>
    </row>
    <row r="38" spans="2:8">
      <c r="B38">
        <v>37</v>
      </c>
      <c r="C38">
        <v>73</v>
      </c>
      <c r="D38">
        <v>74</v>
      </c>
      <c r="E38">
        <v>75</v>
      </c>
      <c r="F38">
        <v>-2.5063770565652801E-2</v>
      </c>
      <c r="G38">
        <v>-2.5063770565652801E-2</v>
      </c>
      <c r="H38">
        <v>-2.5063770565652801E-2</v>
      </c>
    </row>
    <row r="39" spans="2:8">
      <c r="B39">
        <v>38</v>
      </c>
      <c r="C39">
        <v>75</v>
      </c>
      <c r="D39">
        <v>76</v>
      </c>
      <c r="E39">
        <v>77</v>
      </c>
      <c r="F39">
        <v>-2.5063770565652801E-2</v>
      </c>
      <c r="G39">
        <v>-2.5063770565652801E-2</v>
      </c>
      <c r="H39">
        <v>-2.5063770565652801E-2</v>
      </c>
    </row>
    <row r="40" spans="2:8">
      <c r="B40">
        <v>39</v>
      </c>
      <c r="C40">
        <v>77</v>
      </c>
      <c r="D40">
        <v>78</v>
      </c>
      <c r="E40">
        <v>79</v>
      </c>
      <c r="F40">
        <v>-2.5063770565652801E-2</v>
      </c>
      <c r="G40">
        <v>-2.5063770565652801E-2</v>
      </c>
      <c r="H40">
        <v>-2.5063770565652801E-2</v>
      </c>
    </row>
    <row r="41" spans="2:8">
      <c r="B41">
        <v>40</v>
      </c>
      <c r="C41">
        <v>79</v>
      </c>
      <c r="D41">
        <v>80</v>
      </c>
      <c r="E41">
        <v>81</v>
      </c>
      <c r="F41">
        <v>-2.5063770565652801E-2</v>
      </c>
      <c r="G41">
        <v>-2.5063770565652801E-2</v>
      </c>
      <c r="H41">
        <v>-2.5063770565652801E-2</v>
      </c>
    </row>
    <row r="42" spans="2:8">
      <c r="B42">
        <v>41</v>
      </c>
      <c r="C42">
        <v>81</v>
      </c>
      <c r="D42">
        <v>82</v>
      </c>
      <c r="E42">
        <v>83</v>
      </c>
      <c r="F42">
        <v>-2.5063770565652801E-2</v>
      </c>
      <c r="G42">
        <v>-2.5063770565652801E-2</v>
      </c>
      <c r="H42">
        <v>-2.5063770565652801E-2</v>
      </c>
    </row>
    <row r="43" spans="2:8">
      <c r="B43">
        <v>42</v>
      </c>
      <c r="C43">
        <v>83</v>
      </c>
      <c r="D43">
        <v>84</v>
      </c>
      <c r="E43">
        <v>85</v>
      </c>
      <c r="F43">
        <v>-2.5063770565652801E-2</v>
      </c>
      <c r="G43">
        <v>-2.5063770565652801E-2</v>
      </c>
      <c r="H43">
        <v>-2.5063770565652801E-2</v>
      </c>
    </row>
    <row r="44" spans="2:8">
      <c r="B44">
        <v>43</v>
      </c>
      <c r="C44">
        <v>85</v>
      </c>
      <c r="D44">
        <v>86</v>
      </c>
      <c r="E44">
        <v>87</v>
      </c>
      <c r="F44">
        <v>-2.5063770565652801E-2</v>
      </c>
      <c r="G44">
        <v>-2.5063770565652801E-2</v>
      </c>
      <c r="H44">
        <v>-2.5063770565652801E-2</v>
      </c>
    </row>
    <row r="45" spans="2:8">
      <c r="B45">
        <v>44</v>
      </c>
      <c r="C45">
        <v>87</v>
      </c>
      <c r="D45">
        <v>88</v>
      </c>
      <c r="E45">
        <v>89</v>
      </c>
      <c r="F45">
        <v>-2.5063770565652801E-2</v>
      </c>
      <c r="G45">
        <v>-2.5063770565652801E-2</v>
      </c>
      <c r="H45">
        <v>-2.5063770565652801E-2</v>
      </c>
    </row>
    <row r="46" spans="2:8">
      <c r="B46">
        <v>45</v>
      </c>
      <c r="C46">
        <v>89</v>
      </c>
      <c r="D46">
        <v>90</v>
      </c>
      <c r="E46">
        <v>91</v>
      </c>
      <c r="F46">
        <v>-2.5063770565652801E-2</v>
      </c>
      <c r="G46">
        <v>-2.5063770565652801E-2</v>
      </c>
      <c r="H46">
        <v>-2.5063770565652801E-2</v>
      </c>
    </row>
    <row r="47" spans="2:8">
      <c r="B47">
        <v>46</v>
      </c>
      <c r="C47">
        <v>91</v>
      </c>
      <c r="D47">
        <v>92</v>
      </c>
      <c r="E47">
        <v>93</v>
      </c>
      <c r="F47">
        <v>-2.5063770565652801E-2</v>
      </c>
      <c r="G47">
        <v>-2.5063770565652801E-2</v>
      </c>
      <c r="H47">
        <v>-2.5063770565652801E-2</v>
      </c>
    </row>
    <row r="48" spans="2:8">
      <c r="B48">
        <v>47</v>
      </c>
      <c r="C48">
        <v>93</v>
      </c>
      <c r="D48">
        <v>94</v>
      </c>
      <c r="E48">
        <v>95</v>
      </c>
      <c r="F48">
        <v>-2.5063770565652801E-2</v>
      </c>
      <c r="G48">
        <v>-2.5063770565652801E-2</v>
      </c>
      <c r="H48">
        <v>-2.5063770565652801E-2</v>
      </c>
    </row>
    <row r="49" spans="2:8">
      <c r="B49">
        <v>48</v>
      </c>
      <c r="C49">
        <v>95</v>
      </c>
      <c r="D49">
        <v>96</v>
      </c>
      <c r="E49">
        <v>65</v>
      </c>
      <c r="F49">
        <v>-2.5063770565652801E-2</v>
      </c>
      <c r="G49">
        <v>-2.5063770565652801E-2</v>
      </c>
      <c r="H49">
        <v>-2.5063770565652801E-2</v>
      </c>
    </row>
    <row r="51" spans="2:8">
      <c r="B51" t="s">
        <v>82</v>
      </c>
      <c r="C51" t="s">
        <v>83</v>
      </c>
      <c r="D51" t="s">
        <v>84</v>
      </c>
      <c r="E51" t="s">
        <v>85</v>
      </c>
      <c r="F51" t="s">
        <v>86</v>
      </c>
    </row>
    <row r="52" spans="2:8">
      <c r="B52">
        <v>1</v>
      </c>
      <c r="C52">
        <v>0.50000000000005396</v>
      </c>
      <c r="D52">
        <v>10.5</v>
      </c>
      <c r="E52">
        <v>0</v>
      </c>
      <c r="F52">
        <v>0</v>
      </c>
    </row>
    <row r="53" spans="2:8">
      <c r="B53">
        <v>2</v>
      </c>
      <c r="C53">
        <v>0.49999999999997202</v>
      </c>
      <c r="D53">
        <v>10.5</v>
      </c>
      <c r="E53">
        <v>1.3125</v>
      </c>
      <c r="F53">
        <v>0</v>
      </c>
    </row>
    <row r="54" spans="2:8">
      <c r="B54">
        <v>3</v>
      </c>
      <c r="C54">
        <v>0.499999999999997</v>
      </c>
      <c r="D54">
        <v>10.5</v>
      </c>
      <c r="E54">
        <v>2.625</v>
      </c>
      <c r="F54">
        <v>0</v>
      </c>
    </row>
    <row r="55" spans="2:8">
      <c r="B55">
        <v>4</v>
      </c>
      <c r="C55">
        <v>0.500000000000004</v>
      </c>
      <c r="D55">
        <v>10.5</v>
      </c>
      <c r="E55">
        <v>3.9375</v>
      </c>
      <c r="F55">
        <v>0</v>
      </c>
    </row>
    <row r="56" spans="2:8">
      <c r="B56">
        <v>5</v>
      </c>
      <c r="C56">
        <v>0.499999999999999</v>
      </c>
      <c r="D56">
        <v>10.5</v>
      </c>
      <c r="E56">
        <v>5.25</v>
      </c>
      <c r="F56">
        <v>0</v>
      </c>
    </row>
    <row r="57" spans="2:8">
      <c r="B57">
        <v>6</v>
      </c>
      <c r="C57">
        <v>0.500000000000001</v>
      </c>
      <c r="D57">
        <v>10.5</v>
      </c>
      <c r="E57">
        <v>6.5625</v>
      </c>
      <c r="F57">
        <v>0</v>
      </c>
    </row>
    <row r="58" spans="2:8">
      <c r="B58">
        <v>7</v>
      </c>
      <c r="C58">
        <v>0.50000000000103195</v>
      </c>
      <c r="D58">
        <v>10.5</v>
      </c>
      <c r="E58">
        <v>7.875</v>
      </c>
      <c r="F58">
        <v>0</v>
      </c>
    </row>
    <row r="59" spans="2:8">
      <c r="B59">
        <v>8</v>
      </c>
      <c r="C59">
        <v>0.499999998305522</v>
      </c>
      <c r="D59">
        <v>10.5</v>
      </c>
      <c r="E59">
        <v>9.1875</v>
      </c>
      <c r="F59">
        <v>0</v>
      </c>
    </row>
    <row r="60" spans="2:8">
      <c r="B60">
        <v>9</v>
      </c>
      <c r="C60">
        <v>0.25</v>
      </c>
      <c r="D60">
        <v>10.5</v>
      </c>
      <c r="E60">
        <v>10.5</v>
      </c>
      <c r="F60">
        <v>0</v>
      </c>
    </row>
    <row r="61" spans="2:8">
      <c r="B61">
        <v>10</v>
      </c>
      <c r="C61">
        <v>0.499999998305522</v>
      </c>
      <c r="D61">
        <v>9.1875</v>
      </c>
      <c r="E61">
        <v>10.5</v>
      </c>
      <c r="F61">
        <v>0</v>
      </c>
    </row>
    <row r="62" spans="2:8">
      <c r="B62">
        <v>11</v>
      </c>
      <c r="C62">
        <v>0.50000000000103195</v>
      </c>
      <c r="D62">
        <v>7.875</v>
      </c>
      <c r="E62">
        <v>10.5</v>
      </c>
      <c r="F62">
        <v>0</v>
      </c>
    </row>
    <row r="63" spans="2:8">
      <c r="B63">
        <v>12</v>
      </c>
      <c r="C63">
        <v>0.500000000000001</v>
      </c>
      <c r="D63">
        <v>6.5625</v>
      </c>
      <c r="E63">
        <v>10.5</v>
      </c>
      <c r="F63">
        <v>0</v>
      </c>
    </row>
    <row r="64" spans="2:8">
      <c r="B64">
        <v>13</v>
      </c>
      <c r="C64">
        <v>0.499999999999999</v>
      </c>
      <c r="D64">
        <v>5.25</v>
      </c>
      <c r="E64">
        <v>10.5</v>
      </c>
      <c r="F64">
        <v>0</v>
      </c>
    </row>
    <row r="65" spans="2:6">
      <c r="B65">
        <v>14</v>
      </c>
      <c r="C65">
        <v>0.500000000000004</v>
      </c>
      <c r="D65">
        <v>3.9375</v>
      </c>
      <c r="E65">
        <v>10.5</v>
      </c>
      <c r="F65">
        <v>0</v>
      </c>
    </row>
    <row r="66" spans="2:6">
      <c r="B66">
        <v>15</v>
      </c>
      <c r="C66">
        <v>0.499999999999997</v>
      </c>
      <c r="D66">
        <v>2.625</v>
      </c>
      <c r="E66">
        <v>10.5</v>
      </c>
      <c r="F66">
        <v>0</v>
      </c>
    </row>
    <row r="67" spans="2:6">
      <c r="B67">
        <v>16</v>
      </c>
      <c r="C67">
        <v>0.49999999999997202</v>
      </c>
      <c r="D67">
        <v>1.3125</v>
      </c>
      <c r="E67">
        <v>10.5</v>
      </c>
      <c r="F67">
        <v>0</v>
      </c>
    </row>
    <row r="68" spans="2:6">
      <c r="B68">
        <v>17</v>
      </c>
      <c r="C68">
        <v>0.50000000000005296</v>
      </c>
      <c r="D68">
        <v>0</v>
      </c>
      <c r="E68">
        <v>10.5</v>
      </c>
      <c r="F68">
        <v>0</v>
      </c>
    </row>
    <row r="69" spans="2:6">
      <c r="B69">
        <v>18</v>
      </c>
      <c r="C69">
        <v>0.49999999999997202</v>
      </c>
      <c r="D69">
        <v>-1.3125</v>
      </c>
      <c r="E69">
        <v>10.5</v>
      </c>
      <c r="F69">
        <v>0</v>
      </c>
    </row>
    <row r="70" spans="2:6">
      <c r="B70">
        <v>19</v>
      </c>
      <c r="C70">
        <v>0.499999999999997</v>
      </c>
      <c r="D70">
        <v>-2.625</v>
      </c>
      <c r="E70">
        <v>10.5</v>
      </c>
      <c r="F70">
        <v>0</v>
      </c>
    </row>
    <row r="71" spans="2:6">
      <c r="B71">
        <v>20</v>
      </c>
      <c r="C71">
        <v>0.500000000000004</v>
      </c>
      <c r="D71">
        <v>-3.9375</v>
      </c>
      <c r="E71">
        <v>10.5</v>
      </c>
      <c r="F71">
        <v>0</v>
      </c>
    </row>
    <row r="72" spans="2:6">
      <c r="B72">
        <v>21</v>
      </c>
      <c r="C72">
        <v>0.499999999999999</v>
      </c>
      <c r="D72">
        <v>-5.25</v>
      </c>
      <c r="E72">
        <v>10.5</v>
      </c>
      <c r="F72">
        <v>0</v>
      </c>
    </row>
    <row r="73" spans="2:6">
      <c r="B73">
        <v>22</v>
      </c>
      <c r="C73">
        <v>0.500000000000001</v>
      </c>
      <c r="D73">
        <v>-6.5625</v>
      </c>
      <c r="E73">
        <v>10.5</v>
      </c>
      <c r="F73">
        <v>0</v>
      </c>
    </row>
    <row r="74" spans="2:6">
      <c r="B74">
        <v>23</v>
      </c>
      <c r="C74">
        <v>0.50000000000103195</v>
      </c>
      <c r="D74">
        <v>-7.875</v>
      </c>
      <c r="E74">
        <v>10.5</v>
      </c>
      <c r="F74">
        <v>0</v>
      </c>
    </row>
    <row r="75" spans="2:6">
      <c r="B75">
        <v>24</v>
      </c>
      <c r="C75">
        <v>0.499999998305522</v>
      </c>
      <c r="D75">
        <v>-9.1875</v>
      </c>
      <c r="E75">
        <v>10.5</v>
      </c>
      <c r="F75">
        <v>0</v>
      </c>
    </row>
    <row r="76" spans="2:6">
      <c r="B76">
        <v>25</v>
      </c>
      <c r="C76">
        <v>0.249999999999999</v>
      </c>
      <c r="D76">
        <v>-10.5</v>
      </c>
      <c r="E76">
        <v>10.5</v>
      </c>
      <c r="F76">
        <v>0</v>
      </c>
    </row>
    <row r="77" spans="2:6">
      <c r="B77">
        <v>26</v>
      </c>
      <c r="C77">
        <v>0.499999998305522</v>
      </c>
      <c r="D77">
        <v>-10.5</v>
      </c>
      <c r="E77">
        <v>9.1875</v>
      </c>
      <c r="F77">
        <v>0</v>
      </c>
    </row>
    <row r="78" spans="2:6">
      <c r="B78">
        <v>27</v>
      </c>
      <c r="C78">
        <v>0.50000000000103195</v>
      </c>
      <c r="D78">
        <v>-10.5</v>
      </c>
      <c r="E78">
        <v>7.875</v>
      </c>
      <c r="F78">
        <v>0</v>
      </c>
    </row>
    <row r="79" spans="2:6">
      <c r="B79">
        <v>28</v>
      </c>
      <c r="C79">
        <v>0.500000000000001</v>
      </c>
      <c r="D79">
        <v>-10.5</v>
      </c>
      <c r="E79">
        <v>6.5625</v>
      </c>
      <c r="F79">
        <v>0</v>
      </c>
    </row>
    <row r="80" spans="2:6">
      <c r="B80">
        <v>29</v>
      </c>
      <c r="C80">
        <v>0.499999999999999</v>
      </c>
      <c r="D80">
        <v>-10.5</v>
      </c>
      <c r="E80">
        <v>5.25</v>
      </c>
      <c r="F80">
        <v>0</v>
      </c>
    </row>
    <row r="81" spans="2:6">
      <c r="B81">
        <v>30</v>
      </c>
      <c r="C81">
        <v>0.500000000000004</v>
      </c>
      <c r="D81">
        <v>-10.5</v>
      </c>
      <c r="E81">
        <v>3.9375</v>
      </c>
      <c r="F81">
        <v>0</v>
      </c>
    </row>
    <row r="82" spans="2:6">
      <c r="B82">
        <v>31</v>
      </c>
      <c r="C82">
        <v>0.499999999999997</v>
      </c>
      <c r="D82">
        <v>-10.5</v>
      </c>
      <c r="E82">
        <v>2.625</v>
      </c>
      <c r="F82">
        <v>0</v>
      </c>
    </row>
    <row r="83" spans="2:6">
      <c r="B83">
        <v>32</v>
      </c>
      <c r="C83">
        <v>0.49999999999997202</v>
      </c>
      <c r="D83">
        <v>-10.5</v>
      </c>
      <c r="E83">
        <v>1.3125</v>
      </c>
      <c r="F83">
        <v>0</v>
      </c>
    </row>
    <row r="84" spans="2:6">
      <c r="B84">
        <v>33</v>
      </c>
      <c r="C84">
        <v>0.50000000000005396</v>
      </c>
      <c r="D84">
        <v>-10.5</v>
      </c>
      <c r="E84">
        <v>0</v>
      </c>
      <c r="F84">
        <v>0</v>
      </c>
    </row>
    <row r="85" spans="2:6">
      <c r="B85">
        <v>34</v>
      </c>
      <c r="C85">
        <v>0.49999999999997202</v>
      </c>
      <c r="D85">
        <v>-10.5</v>
      </c>
      <c r="E85">
        <v>-1.3125</v>
      </c>
      <c r="F85">
        <v>0</v>
      </c>
    </row>
    <row r="86" spans="2:6">
      <c r="B86">
        <v>35</v>
      </c>
      <c r="C86">
        <v>0.499999999999997</v>
      </c>
      <c r="D86">
        <v>-10.5</v>
      </c>
      <c r="E86">
        <v>-2.625</v>
      </c>
      <c r="F86">
        <v>0</v>
      </c>
    </row>
    <row r="87" spans="2:6">
      <c r="B87">
        <v>36</v>
      </c>
      <c r="C87">
        <v>0.500000000000004</v>
      </c>
      <c r="D87">
        <v>-10.5</v>
      </c>
      <c r="E87">
        <v>-3.9375</v>
      </c>
      <c r="F87">
        <v>0</v>
      </c>
    </row>
    <row r="88" spans="2:6">
      <c r="B88">
        <v>37</v>
      </c>
      <c r="C88">
        <v>0.499999999999999</v>
      </c>
      <c r="D88">
        <v>-10.5</v>
      </c>
      <c r="E88">
        <v>-5.25</v>
      </c>
      <c r="F88">
        <v>0</v>
      </c>
    </row>
    <row r="89" spans="2:6">
      <c r="B89">
        <v>38</v>
      </c>
      <c r="C89">
        <v>0.500000000000001</v>
      </c>
      <c r="D89">
        <v>-10.5</v>
      </c>
      <c r="E89">
        <v>-6.5625</v>
      </c>
      <c r="F89">
        <v>0</v>
      </c>
    </row>
    <row r="90" spans="2:6">
      <c r="B90">
        <v>39</v>
      </c>
      <c r="C90">
        <v>0.50000000000103195</v>
      </c>
      <c r="D90">
        <v>-10.5</v>
      </c>
      <c r="E90">
        <v>-7.875</v>
      </c>
      <c r="F90">
        <v>0</v>
      </c>
    </row>
    <row r="91" spans="2:6">
      <c r="B91">
        <v>40</v>
      </c>
      <c r="C91">
        <v>0.499999998305522</v>
      </c>
      <c r="D91">
        <v>-10.5</v>
      </c>
      <c r="E91">
        <v>-9.1875</v>
      </c>
      <c r="F91">
        <v>0</v>
      </c>
    </row>
    <row r="92" spans="2:6">
      <c r="B92">
        <v>41</v>
      </c>
      <c r="C92">
        <v>0.25</v>
      </c>
      <c r="D92">
        <v>-10.5</v>
      </c>
      <c r="E92">
        <v>-10.5</v>
      </c>
      <c r="F92">
        <v>0</v>
      </c>
    </row>
    <row r="93" spans="2:6">
      <c r="B93">
        <v>42</v>
      </c>
      <c r="C93">
        <v>0.499999998305522</v>
      </c>
      <c r="D93">
        <v>-9.1875</v>
      </c>
      <c r="E93">
        <v>-10.5</v>
      </c>
      <c r="F93">
        <v>0</v>
      </c>
    </row>
    <row r="94" spans="2:6">
      <c r="B94">
        <v>43</v>
      </c>
      <c r="C94">
        <v>0.50000000000103195</v>
      </c>
      <c r="D94">
        <v>-7.875</v>
      </c>
      <c r="E94">
        <v>-10.5</v>
      </c>
      <c r="F94">
        <v>0</v>
      </c>
    </row>
    <row r="95" spans="2:6">
      <c r="B95">
        <v>44</v>
      </c>
      <c r="C95">
        <v>0.500000000000001</v>
      </c>
      <c r="D95">
        <v>-6.5625</v>
      </c>
      <c r="E95">
        <v>-10.5</v>
      </c>
      <c r="F95">
        <v>0</v>
      </c>
    </row>
    <row r="96" spans="2:6">
      <c r="B96">
        <v>45</v>
      </c>
      <c r="C96">
        <v>0.499999999999999</v>
      </c>
      <c r="D96">
        <v>-5.25</v>
      </c>
      <c r="E96">
        <v>-10.5</v>
      </c>
      <c r="F96">
        <v>0</v>
      </c>
    </row>
    <row r="97" spans="2:6">
      <c r="B97">
        <v>46</v>
      </c>
      <c r="C97">
        <v>0.500000000000004</v>
      </c>
      <c r="D97">
        <v>-3.9375</v>
      </c>
      <c r="E97">
        <v>-10.5</v>
      </c>
      <c r="F97">
        <v>0</v>
      </c>
    </row>
    <row r="98" spans="2:6">
      <c r="B98">
        <v>47</v>
      </c>
      <c r="C98">
        <v>0.499999999999997</v>
      </c>
      <c r="D98">
        <v>-2.625</v>
      </c>
      <c r="E98">
        <v>-10.5</v>
      </c>
      <c r="F98">
        <v>0</v>
      </c>
    </row>
    <row r="99" spans="2:6">
      <c r="B99">
        <v>48</v>
      </c>
      <c r="C99">
        <v>0.49999999999997202</v>
      </c>
      <c r="D99">
        <v>-1.3125</v>
      </c>
      <c r="E99">
        <v>-10.5</v>
      </c>
      <c r="F99">
        <v>0</v>
      </c>
    </row>
    <row r="100" spans="2:6">
      <c r="B100">
        <v>49</v>
      </c>
      <c r="C100">
        <v>0.50000000000005396</v>
      </c>
      <c r="D100">
        <v>0</v>
      </c>
      <c r="E100">
        <v>-10.5</v>
      </c>
      <c r="F100">
        <v>0</v>
      </c>
    </row>
    <row r="101" spans="2:6">
      <c r="B101">
        <v>50</v>
      </c>
      <c r="C101">
        <v>0.49999999999997202</v>
      </c>
      <c r="D101">
        <v>1.3125</v>
      </c>
      <c r="E101">
        <v>-10.5</v>
      </c>
      <c r="F101">
        <v>0</v>
      </c>
    </row>
    <row r="102" spans="2:6">
      <c r="B102">
        <v>51</v>
      </c>
      <c r="C102">
        <v>0.499999999999997</v>
      </c>
      <c r="D102">
        <v>2.625</v>
      </c>
      <c r="E102">
        <v>-10.5</v>
      </c>
      <c r="F102">
        <v>0</v>
      </c>
    </row>
    <row r="103" spans="2:6">
      <c r="B103">
        <v>52</v>
      </c>
      <c r="C103">
        <v>0.500000000000004</v>
      </c>
      <c r="D103">
        <v>3.9375</v>
      </c>
      <c r="E103">
        <v>-10.5</v>
      </c>
      <c r="F103">
        <v>0</v>
      </c>
    </row>
    <row r="104" spans="2:6">
      <c r="B104">
        <v>53</v>
      </c>
      <c r="C104">
        <v>0.499999999999999</v>
      </c>
      <c r="D104">
        <v>5.25</v>
      </c>
      <c r="E104">
        <v>-10.5</v>
      </c>
      <c r="F104">
        <v>0</v>
      </c>
    </row>
    <row r="105" spans="2:6">
      <c r="B105">
        <v>54</v>
      </c>
      <c r="C105">
        <v>0.500000000000001</v>
      </c>
      <c r="D105">
        <v>6.5625</v>
      </c>
      <c r="E105">
        <v>-10.5</v>
      </c>
      <c r="F105">
        <v>0</v>
      </c>
    </row>
    <row r="106" spans="2:6">
      <c r="B106">
        <v>55</v>
      </c>
      <c r="C106">
        <v>0.50000000000103195</v>
      </c>
      <c r="D106">
        <v>7.875</v>
      </c>
      <c r="E106">
        <v>-10.5</v>
      </c>
      <c r="F106">
        <v>0</v>
      </c>
    </row>
    <row r="107" spans="2:6">
      <c r="B107">
        <v>56</v>
      </c>
      <c r="C107">
        <v>0.499999998305522</v>
      </c>
      <c r="D107">
        <v>9.1875</v>
      </c>
      <c r="E107">
        <v>-10.5</v>
      </c>
      <c r="F107">
        <v>0</v>
      </c>
    </row>
    <row r="108" spans="2:6">
      <c r="B108">
        <v>57</v>
      </c>
      <c r="C108">
        <v>0.25</v>
      </c>
      <c r="D108">
        <v>10.5</v>
      </c>
      <c r="E108">
        <v>-10.5</v>
      </c>
      <c r="F108">
        <v>0</v>
      </c>
    </row>
    <row r="109" spans="2:6">
      <c r="B109">
        <v>58</v>
      </c>
      <c r="C109">
        <v>0.499999998305522</v>
      </c>
      <c r="D109">
        <v>10.5</v>
      </c>
      <c r="E109">
        <v>-9.1875</v>
      </c>
      <c r="F109">
        <v>0</v>
      </c>
    </row>
    <row r="110" spans="2:6">
      <c r="B110">
        <v>59</v>
      </c>
      <c r="C110">
        <v>0.50000000000103195</v>
      </c>
      <c r="D110">
        <v>10.5</v>
      </c>
      <c r="E110">
        <v>-7.875</v>
      </c>
      <c r="F110">
        <v>0</v>
      </c>
    </row>
    <row r="111" spans="2:6">
      <c r="B111">
        <v>60</v>
      </c>
      <c r="C111">
        <v>0.500000000000001</v>
      </c>
      <c r="D111">
        <v>10.5</v>
      </c>
      <c r="E111">
        <v>-6.5625</v>
      </c>
      <c r="F111">
        <v>0</v>
      </c>
    </row>
    <row r="112" spans="2:6">
      <c r="B112">
        <v>61</v>
      </c>
      <c r="C112">
        <v>0.499999999999999</v>
      </c>
      <c r="D112">
        <v>10.5</v>
      </c>
      <c r="E112">
        <v>-5.25</v>
      </c>
      <c r="F112">
        <v>0</v>
      </c>
    </row>
    <row r="113" spans="2:8">
      <c r="B113">
        <v>62</v>
      </c>
      <c r="C113">
        <v>0.500000000000004</v>
      </c>
      <c r="D113">
        <v>10.5</v>
      </c>
      <c r="E113">
        <v>-3.9375</v>
      </c>
      <c r="F113">
        <v>0</v>
      </c>
    </row>
    <row r="114" spans="2:8">
      <c r="B114">
        <v>63</v>
      </c>
      <c r="C114">
        <v>0.499999999999997</v>
      </c>
      <c r="D114">
        <v>10.5</v>
      </c>
      <c r="E114">
        <v>-2.625</v>
      </c>
      <c r="F114">
        <v>0</v>
      </c>
    </row>
    <row r="115" spans="2:8">
      <c r="B115">
        <v>64</v>
      </c>
      <c r="C115">
        <v>0.49999999999997202</v>
      </c>
      <c r="D115">
        <v>10.5</v>
      </c>
      <c r="E115">
        <v>-1.3125</v>
      </c>
      <c r="F115">
        <v>0</v>
      </c>
    </row>
    <row r="116" spans="2:8">
      <c r="B116">
        <v>65</v>
      </c>
      <c r="C116">
        <v>0.500591039243384</v>
      </c>
      <c r="D116">
        <v>6.35</v>
      </c>
      <c r="E116">
        <v>0</v>
      </c>
      <c r="F116">
        <v>8.9028111108528402E-2</v>
      </c>
      <c r="G116">
        <f>ATAN(E116/D116)</f>
        <v>0</v>
      </c>
      <c r="H116">
        <f>F116</f>
        <v>8.9028111108528402E-2</v>
      </c>
    </row>
    <row r="117" spans="2:8">
      <c r="B117">
        <v>66</v>
      </c>
      <c r="C117">
        <v>0.500000000027219</v>
      </c>
      <c r="D117">
        <v>6.2279865305605098</v>
      </c>
      <c r="E117">
        <v>-1.2388235448024101</v>
      </c>
      <c r="F117">
        <v>8.9950450222610404E-2</v>
      </c>
      <c r="G117">
        <f t="shared" ref="G117:G124" si="0">ATAN(E117/D117)</f>
        <v>-0.19634954084936151</v>
      </c>
      <c r="H117">
        <f t="shared" ref="H117:H148" si="1">F117</f>
        <v>8.9950450222610404E-2</v>
      </c>
    </row>
    <row r="118" spans="2:8">
      <c r="B118">
        <v>67</v>
      </c>
      <c r="C118">
        <v>0.500591039243381</v>
      </c>
      <c r="D118">
        <v>5.8666350314466698</v>
      </c>
      <c r="E118">
        <v>-2.4300397955183102</v>
      </c>
      <c r="F118">
        <v>9.2162420589584404E-2</v>
      </c>
      <c r="G118">
        <f t="shared" si="0"/>
        <v>-0.39269908169872275</v>
      </c>
      <c r="H118">
        <f t="shared" si="1"/>
        <v>9.2162420589584404E-2</v>
      </c>
    </row>
    <row r="119" spans="2:8">
      <c r="B119">
        <v>68</v>
      </c>
      <c r="C119">
        <v>0.50000000002721701</v>
      </c>
      <c r="D119">
        <v>5.2798320381211603</v>
      </c>
      <c r="E119">
        <v>-3.5278709796744701</v>
      </c>
      <c r="F119">
        <v>9.4357146733301894E-2</v>
      </c>
      <c r="G119">
        <f t="shared" si="0"/>
        <v>-0.58904862254808588</v>
      </c>
      <c r="H119">
        <f t="shared" si="1"/>
        <v>9.4357146733301894E-2</v>
      </c>
    </row>
    <row r="120" spans="2:8">
      <c r="B120">
        <v>69</v>
      </c>
      <c r="C120">
        <v>0.50059103924336801</v>
      </c>
      <c r="D120">
        <v>4.4901280605345697</v>
      </c>
      <c r="E120">
        <v>-4.4901280605345697</v>
      </c>
      <c r="F120">
        <v>9.5260178692812905E-2</v>
      </c>
      <c r="G120">
        <f t="shared" si="0"/>
        <v>-0.78539816339744828</v>
      </c>
      <c r="H120">
        <f t="shared" si="1"/>
        <v>9.5260178692812905E-2</v>
      </c>
    </row>
    <row r="121" spans="2:8">
      <c r="B121">
        <v>70</v>
      </c>
      <c r="C121">
        <v>0.50000000002721701</v>
      </c>
      <c r="D121">
        <v>3.5278709796744701</v>
      </c>
      <c r="E121">
        <v>-5.2798320381211603</v>
      </c>
      <c r="F121">
        <v>9.4357146733304198E-2</v>
      </c>
      <c r="G121">
        <f t="shared" si="0"/>
        <v>-0.98174770424681079</v>
      </c>
      <c r="H121">
        <f t="shared" si="1"/>
        <v>9.4357146733304198E-2</v>
      </c>
    </row>
    <row r="122" spans="2:8">
      <c r="B122">
        <v>71</v>
      </c>
      <c r="C122">
        <v>0.500591039243381</v>
      </c>
      <c r="D122">
        <v>2.4300397955183199</v>
      </c>
      <c r="E122">
        <v>-5.8666350314466698</v>
      </c>
      <c r="F122">
        <v>9.2162420589584404E-2</v>
      </c>
      <c r="G122">
        <f t="shared" si="0"/>
        <v>-1.1780972450961724</v>
      </c>
      <c r="H122">
        <f t="shared" si="1"/>
        <v>9.2162420589584404E-2</v>
      </c>
    </row>
    <row r="123" spans="2:8">
      <c r="B123">
        <v>72</v>
      </c>
      <c r="C123">
        <v>0.500000000027219</v>
      </c>
      <c r="D123">
        <v>1.2388235448024101</v>
      </c>
      <c r="E123">
        <v>-6.2279865305605098</v>
      </c>
      <c r="F123">
        <v>8.9950450222609293E-2</v>
      </c>
      <c r="G123">
        <f t="shared" si="0"/>
        <v>-1.3744467859455352</v>
      </c>
      <c r="H123">
        <f t="shared" si="1"/>
        <v>8.9950450222609293E-2</v>
      </c>
    </row>
    <row r="124" spans="2:8">
      <c r="B124">
        <v>73</v>
      </c>
      <c r="C124">
        <v>0.500591039243384</v>
      </c>
      <c r="D124" s="1">
        <v>1.38907982338842E-15</v>
      </c>
      <c r="E124">
        <v>-6.3499999999999899</v>
      </c>
      <c r="F124">
        <v>8.9028111108528193E-2</v>
      </c>
      <c r="G124">
        <f t="shared" si="0"/>
        <v>-1.5707963267948963</v>
      </c>
      <c r="H124">
        <f t="shared" si="1"/>
        <v>8.9028111108528193E-2</v>
      </c>
    </row>
    <row r="125" spans="2:8">
      <c r="B125">
        <v>74</v>
      </c>
      <c r="C125">
        <v>0.500000000027219</v>
      </c>
      <c r="D125">
        <v>-1.2388235448024101</v>
      </c>
      <c r="E125">
        <v>-6.2279865305605098</v>
      </c>
      <c r="F125">
        <v>8.9950450222609293E-2</v>
      </c>
      <c r="G125">
        <f>-(PI()-ATAN(E125/D125))</f>
        <v>-1.767145867644258</v>
      </c>
      <c r="H125">
        <f t="shared" si="1"/>
        <v>8.9950450222609293E-2</v>
      </c>
    </row>
    <row r="126" spans="2:8">
      <c r="B126">
        <v>75</v>
      </c>
      <c r="C126">
        <v>0.50059103924338</v>
      </c>
      <c r="D126">
        <v>-2.4300397955183102</v>
      </c>
      <c r="E126">
        <v>-5.8666350314466698</v>
      </c>
      <c r="F126">
        <v>9.2162420589582003E-2</v>
      </c>
      <c r="G126">
        <f>-(PI()-ATAN(E126/D126))</f>
        <v>-1.9634954084936194</v>
      </c>
      <c r="H126">
        <f t="shared" si="1"/>
        <v>9.2162420589582003E-2</v>
      </c>
    </row>
    <row r="127" spans="2:8">
      <c r="B127">
        <v>76</v>
      </c>
      <c r="C127">
        <v>0.50000000002721801</v>
      </c>
      <c r="D127">
        <v>-3.5278709796744701</v>
      </c>
      <c r="E127">
        <v>-5.2798320381211603</v>
      </c>
      <c r="F127">
        <v>9.4357146733302796E-2</v>
      </c>
      <c r="G127">
        <f t="shared" ref="G127:G140" si="2">-(PI()-ATAN(E127/D127))</f>
        <v>-2.1598449493429825</v>
      </c>
      <c r="H127">
        <f t="shared" si="1"/>
        <v>9.4357146733302796E-2</v>
      </c>
    </row>
    <row r="128" spans="2:8">
      <c r="B128">
        <v>77</v>
      </c>
      <c r="C128">
        <v>0.50059103924336801</v>
      </c>
      <c r="D128">
        <v>-4.4901280605345697</v>
      </c>
      <c r="E128">
        <v>-4.4901280605345697</v>
      </c>
      <c r="F128">
        <v>9.5260178692811906E-2</v>
      </c>
      <c r="G128">
        <f t="shared" si="2"/>
        <v>-2.3561944901923448</v>
      </c>
      <c r="H128">
        <f t="shared" si="1"/>
        <v>9.5260178692811906E-2</v>
      </c>
    </row>
    <row r="129" spans="2:8">
      <c r="B129">
        <v>78</v>
      </c>
      <c r="C129">
        <v>0.50000000002721701</v>
      </c>
      <c r="D129">
        <v>-5.2798320381211603</v>
      </c>
      <c r="E129">
        <v>-3.5278709796744701</v>
      </c>
      <c r="F129">
        <v>9.4357146733303393E-2</v>
      </c>
      <c r="G129">
        <f t="shared" si="2"/>
        <v>-2.5525440310417071</v>
      </c>
      <c r="H129">
        <f t="shared" si="1"/>
        <v>9.4357146733303393E-2</v>
      </c>
    </row>
    <row r="130" spans="2:8">
      <c r="B130">
        <v>79</v>
      </c>
      <c r="C130">
        <v>0.500591039243381</v>
      </c>
      <c r="D130">
        <v>-5.86663503144666</v>
      </c>
      <c r="E130">
        <v>-2.4300397955183199</v>
      </c>
      <c r="F130">
        <v>9.2162420589583502E-2</v>
      </c>
      <c r="G130">
        <f t="shared" si="2"/>
        <v>-2.7488935718910685</v>
      </c>
      <c r="H130">
        <f t="shared" si="1"/>
        <v>9.2162420589583502E-2</v>
      </c>
    </row>
    <row r="131" spans="2:8">
      <c r="B131">
        <v>80</v>
      </c>
      <c r="C131">
        <v>0.500000000027219</v>
      </c>
      <c r="D131">
        <v>-6.2279865305605098</v>
      </c>
      <c r="E131">
        <v>-1.2388235448024101</v>
      </c>
      <c r="F131">
        <v>8.9950450222609807E-2</v>
      </c>
      <c r="G131">
        <f t="shared" si="2"/>
        <v>-2.9452431127404317</v>
      </c>
      <c r="H131">
        <f t="shared" si="1"/>
        <v>8.9950450222609807E-2</v>
      </c>
    </row>
    <row r="132" spans="2:8">
      <c r="B132">
        <v>81</v>
      </c>
      <c r="C132">
        <v>0.50059103924338499</v>
      </c>
      <c r="D132">
        <v>-6.3499999999999899</v>
      </c>
      <c r="E132" s="1">
        <v>-1.5623353305516099E-15</v>
      </c>
      <c r="F132">
        <v>8.9028111108529304E-2</v>
      </c>
      <c r="G132">
        <f t="shared" si="2"/>
        <v>-3.1415926535897927</v>
      </c>
      <c r="H132">
        <f t="shared" si="1"/>
        <v>8.9028111108529304E-2</v>
      </c>
    </row>
    <row r="133" spans="2:8">
      <c r="B133">
        <v>82</v>
      </c>
      <c r="C133">
        <v>0.500000000027219</v>
      </c>
      <c r="D133">
        <v>-6.2279865305605098</v>
      </c>
      <c r="E133">
        <v>1.2388235448024101</v>
      </c>
      <c r="F133">
        <v>8.9950450222608905E-2</v>
      </c>
      <c r="G133">
        <f t="shared" si="2"/>
        <v>-3.3379421944391545</v>
      </c>
      <c r="H133">
        <f t="shared" si="1"/>
        <v>8.9950450222608905E-2</v>
      </c>
    </row>
    <row r="134" spans="2:8">
      <c r="B134">
        <v>83</v>
      </c>
      <c r="C134">
        <v>0.50059103924338</v>
      </c>
      <c r="D134">
        <v>-5.8666350314466698</v>
      </c>
      <c r="E134">
        <v>2.4300397955183102</v>
      </c>
      <c r="F134">
        <v>9.2162420589583599E-2</v>
      </c>
      <c r="G134">
        <f t="shared" si="2"/>
        <v>-3.5342917352885159</v>
      </c>
      <c r="H134">
        <f t="shared" si="1"/>
        <v>9.2162420589583599E-2</v>
      </c>
    </row>
    <row r="135" spans="2:8">
      <c r="B135">
        <v>84</v>
      </c>
      <c r="C135">
        <v>0.50000000002721701</v>
      </c>
      <c r="D135">
        <v>-5.2798320381211603</v>
      </c>
      <c r="E135">
        <v>3.5278709796744701</v>
      </c>
      <c r="F135">
        <v>9.4357146733304406E-2</v>
      </c>
      <c r="G135">
        <f t="shared" si="2"/>
        <v>-3.7306412761378791</v>
      </c>
      <c r="H135">
        <f t="shared" si="1"/>
        <v>9.4357146733304406E-2</v>
      </c>
    </row>
    <row r="136" spans="2:8">
      <c r="B136">
        <v>85</v>
      </c>
      <c r="C136">
        <v>0.50059103924336801</v>
      </c>
      <c r="D136">
        <v>-4.4901280605345697</v>
      </c>
      <c r="E136">
        <v>4.4901280605345697</v>
      </c>
      <c r="F136">
        <v>9.5260178692810796E-2</v>
      </c>
      <c r="G136">
        <f t="shared" si="2"/>
        <v>-3.9269908169872414</v>
      </c>
      <c r="H136">
        <f t="shared" si="1"/>
        <v>9.5260178692810796E-2</v>
      </c>
    </row>
    <row r="137" spans="2:8">
      <c r="B137">
        <v>86</v>
      </c>
      <c r="C137">
        <v>0.50000000002721701</v>
      </c>
      <c r="D137">
        <v>-3.5278709796744701</v>
      </c>
      <c r="E137">
        <v>5.2798320381211497</v>
      </c>
      <c r="F137">
        <v>9.4357146733303907E-2</v>
      </c>
      <c r="G137">
        <f t="shared" si="2"/>
        <v>-4.1233403578366028</v>
      </c>
      <c r="H137">
        <f t="shared" si="1"/>
        <v>9.4357146733303907E-2</v>
      </c>
    </row>
    <row r="138" spans="2:8">
      <c r="B138">
        <v>87</v>
      </c>
      <c r="C138">
        <v>0.500591039243381</v>
      </c>
      <c r="D138">
        <v>-2.4300397955183199</v>
      </c>
      <c r="E138">
        <v>5.86663503144666</v>
      </c>
      <c r="F138">
        <v>9.2162420589585195E-2</v>
      </c>
      <c r="G138">
        <f t="shared" si="2"/>
        <v>-4.3196898986859651</v>
      </c>
      <c r="H138">
        <f t="shared" si="1"/>
        <v>9.2162420589585195E-2</v>
      </c>
    </row>
    <row r="139" spans="2:8">
      <c r="B139">
        <v>88</v>
      </c>
      <c r="C139">
        <v>0.500000000027219</v>
      </c>
      <c r="D139">
        <v>-1.2388235448024101</v>
      </c>
      <c r="E139">
        <v>6.2279865305605098</v>
      </c>
      <c r="F139">
        <v>8.9950450222610001E-2</v>
      </c>
      <c r="G139">
        <f t="shared" si="2"/>
        <v>-4.5160394395353283</v>
      </c>
      <c r="H139">
        <f t="shared" si="1"/>
        <v>8.9950450222610001E-2</v>
      </c>
    </row>
    <row r="140" spans="2:8">
      <c r="B140">
        <v>89</v>
      </c>
      <c r="C140">
        <v>0.50059103924338499</v>
      </c>
      <c r="D140" s="1">
        <v>-1.08235902879227E-15</v>
      </c>
      <c r="E140">
        <v>6.3499999999999899</v>
      </c>
      <c r="F140">
        <v>8.9028111108528096E-2</v>
      </c>
      <c r="G140">
        <f t="shared" si="2"/>
        <v>-4.7123889803846897</v>
      </c>
      <c r="H140">
        <f t="shared" si="1"/>
        <v>8.9028111108528096E-2</v>
      </c>
    </row>
    <row r="141" spans="2:8">
      <c r="B141">
        <v>90</v>
      </c>
      <c r="C141">
        <v>0.500000000027219</v>
      </c>
      <c r="D141">
        <v>1.2388235448024101</v>
      </c>
      <c r="E141">
        <v>6.2279865305605098</v>
      </c>
      <c r="F141">
        <v>8.9950450222609196E-2</v>
      </c>
      <c r="G141">
        <f>-(2*PI()-ATAN(E141/D141))</f>
        <v>-4.9087385212340511</v>
      </c>
      <c r="H141">
        <f t="shared" si="1"/>
        <v>8.9950450222609196E-2</v>
      </c>
    </row>
    <row r="142" spans="2:8">
      <c r="B142">
        <v>91</v>
      </c>
      <c r="C142">
        <v>0.500591039243381</v>
      </c>
      <c r="D142">
        <v>2.4300397955183102</v>
      </c>
      <c r="E142">
        <v>5.86663503144666</v>
      </c>
      <c r="F142">
        <v>9.2162420589583099E-2</v>
      </c>
      <c r="G142">
        <f t="shared" ref="G142:G148" si="3">-(2*PI()-ATAN(E142/D142))</f>
        <v>-5.1050880620834125</v>
      </c>
      <c r="H142">
        <f t="shared" si="1"/>
        <v>9.2162420589583099E-2</v>
      </c>
    </row>
    <row r="143" spans="2:8">
      <c r="B143">
        <v>92</v>
      </c>
      <c r="C143">
        <v>0.50000000002721701</v>
      </c>
      <c r="D143">
        <v>3.5278709796744701</v>
      </c>
      <c r="E143">
        <v>5.2798320381211603</v>
      </c>
      <c r="F143">
        <v>9.4357146733302796E-2</v>
      </c>
      <c r="G143">
        <f t="shared" si="3"/>
        <v>-5.3014376029327757</v>
      </c>
      <c r="H143">
        <f t="shared" si="1"/>
        <v>9.4357146733302796E-2</v>
      </c>
    </row>
    <row r="144" spans="2:8">
      <c r="B144">
        <v>93</v>
      </c>
      <c r="C144">
        <v>0.50059103924336801</v>
      </c>
      <c r="D144">
        <v>4.4901280605345697</v>
      </c>
      <c r="E144">
        <v>4.4901280605345697</v>
      </c>
      <c r="F144">
        <v>9.52601786928126E-2</v>
      </c>
      <c r="G144">
        <f t="shared" si="3"/>
        <v>-5.497787143782138</v>
      </c>
      <c r="H144">
        <f t="shared" si="1"/>
        <v>9.52601786928126E-2</v>
      </c>
    </row>
    <row r="145" spans="2:8">
      <c r="B145">
        <v>94</v>
      </c>
      <c r="C145">
        <v>0.50000000002721801</v>
      </c>
      <c r="D145">
        <v>5.2798320381211497</v>
      </c>
      <c r="E145">
        <v>3.5278709796744701</v>
      </c>
      <c r="F145">
        <v>9.4357146733302602E-2</v>
      </c>
      <c r="G145">
        <f t="shared" si="3"/>
        <v>-5.6941366846314994</v>
      </c>
      <c r="H145">
        <f t="shared" si="1"/>
        <v>9.4357146733302602E-2</v>
      </c>
    </row>
    <row r="146" spans="2:8">
      <c r="B146">
        <v>95</v>
      </c>
      <c r="C146">
        <v>0.50059103924338</v>
      </c>
      <c r="D146">
        <v>5.86663503144666</v>
      </c>
      <c r="E146">
        <v>2.4300397955183199</v>
      </c>
      <c r="F146">
        <v>9.2162420589584099E-2</v>
      </c>
      <c r="G146">
        <f t="shared" si="3"/>
        <v>-5.8904862254808616</v>
      </c>
      <c r="H146">
        <f t="shared" si="1"/>
        <v>9.2162420589584099E-2</v>
      </c>
    </row>
    <row r="147" spans="2:8">
      <c r="B147">
        <v>96</v>
      </c>
      <c r="C147">
        <v>0.500000000027219</v>
      </c>
      <c r="D147">
        <v>6.2279865305605098</v>
      </c>
      <c r="E147">
        <v>1.2388235448024101</v>
      </c>
      <c r="F147">
        <v>8.9950450222609904E-2</v>
      </c>
      <c r="G147">
        <f t="shared" si="3"/>
        <v>-6.0868357663302248</v>
      </c>
      <c r="H147">
        <f t="shared" si="1"/>
        <v>8.9950450222609904E-2</v>
      </c>
    </row>
    <row r="148" spans="2:8">
      <c r="C148">
        <v>0.500591039243384</v>
      </c>
      <c r="D148">
        <v>6.35</v>
      </c>
      <c r="E148">
        <v>0</v>
      </c>
      <c r="F148">
        <v>8.9028111108528402E-2</v>
      </c>
      <c r="G148">
        <f t="shared" si="3"/>
        <v>-6.2831853071795862</v>
      </c>
      <c r="H148">
        <f t="shared" si="1"/>
        <v>8.9028111108528402E-2</v>
      </c>
    </row>
    <row r="149" spans="2:8">
      <c r="H149">
        <f>AVERAGE(H117:H148)</f>
        <v>9.215354061154174E-2</v>
      </c>
    </row>
    <row r="150" spans="2:8">
      <c r="B150" t="s">
        <v>87</v>
      </c>
      <c r="C150" t="s">
        <v>84</v>
      </c>
      <c r="D150" t="s">
        <v>85</v>
      </c>
      <c r="E150" t="s">
        <v>86</v>
      </c>
    </row>
    <row r="151" spans="2:8">
      <c r="B151">
        <v>1</v>
      </c>
      <c r="C151">
        <v>6.5476190476190403</v>
      </c>
      <c r="D151">
        <v>0</v>
      </c>
      <c r="E151">
        <v>8.4077500839168803E-2</v>
      </c>
      <c r="H151">
        <v>3.14</v>
      </c>
    </row>
    <row r="152" spans="2:8">
      <c r="B152">
        <v>2</v>
      </c>
      <c r="C152">
        <v>6.7452380952380899</v>
      </c>
      <c r="D152">
        <v>0</v>
      </c>
      <c r="E152">
        <v>7.9344612535553E-2</v>
      </c>
      <c r="H152">
        <f>H151/2</f>
        <v>1.57</v>
      </c>
    </row>
    <row r="153" spans="2:8">
      <c r="B153">
        <v>3</v>
      </c>
      <c r="C153">
        <v>6.9428571428571404</v>
      </c>
      <c r="D153">
        <v>0</v>
      </c>
      <c r="E153">
        <v>7.4636746496636694E-2</v>
      </c>
    </row>
    <row r="154" spans="2:8">
      <c r="B154">
        <v>4</v>
      </c>
      <c r="C154">
        <v>7.14047619047619</v>
      </c>
      <c r="D154">
        <v>0</v>
      </c>
      <c r="E154">
        <v>7.0017408829434497E-2</v>
      </c>
    </row>
    <row r="155" spans="2:8">
      <c r="B155">
        <v>5</v>
      </c>
      <c r="C155">
        <v>7.3380952380952298</v>
      </c>
      <c r="D155">
        <v>0</v>
      </c>
      <c r="E155">
        <v>6.5481977220863699E-2</v>
      </c>
    </row>
    <row r="156" spans="2:8">
      <c r="B156">
        <v>6</v>
      </c>
      <c r="C156">
        <v>7.5357142857142803</v>
      </c>
      <c r="D156">
        <v>0</v>
      </c>
      <c r="E156">
        <v>6.1024654896855497E-2</v>
      </c>
    </row>
    <row r="157" spans="2:8">
      <c r="B157">
        <v>7</v>
      </c>
      <c r="C157">
        <v>7.7333333333333298</v>
      </c>
      <c r="D157">
        <v>0</v>
      </c>
      <c r="E157">
        <v>5.66399189048565E-2</v>
      </c>
    </row>
    <row r="158" spans="2:8">
      <c r="B158">
        <v>8</v>
      </c>
      <c r="C158">
        <v>7.9309523809523803</v>
      </c>
      <c r="D158">
        <v>0</v>
      </c>
      <c r="E158">
        <v>5.2322319678941999E-2</v>
      </c>
    </row>
    <row r="159" spans="2:8">
      <c r="B159">
        <v>9</v>
      </c>
      <c r="C159">
        <v>8.1285714285714192</v>
      </c>
      <c r="D159">
        <v>0</v>
      </c>
      <c r="E159">
        <v>4.8066497265051703E-2</v>
      </c>
    </row>
    <row r="160" spans="2:8">
      <c r="B160">
        <v>10</v>
      </c>
      <c r="C160">
        <v>8.3261904761904706</v>
      </c>
      <c r="D160">
        <v>0</v>
      </c>
      <c r="E160">
        <v>4.3867196549621498E-2</v>
      </c>
    </row>
    <row r="161" spans="2:5">
      <c r="B161">
        <v>11</v>
      </c>
      <c r="C161">
        <v>8.5238095238095202</v>
      </c>
      <c r="D161">
        <v>0</v>
      </c>
      <c r="E161">
        <v>3.9719271595421803E-2</v>
      </c>
    </row>
    <row r="162" spans="2:5">
      <c r="B162">
        <v>12</v>
      </c>
      <c r="C162">
        <v>8.7214285714285698</v>
      </c>
      <c r="D162">
        <v>0</v>
      </c>
      <c r="E162">
        <v>3.5617683700391103E-2</v>
      </c>
    </row>
    <row r="163" spans="2:5">
      <c r="B163">
        <v>13</v>
      </c>
      <c r="C163">
        <v>8.9190476190476193</v>
      </c>
      <c r="D163">
        <v>0</v>
      </c>
      <c r="E163">
        <v>3.1557495891179198E-2</v>
      </c>
    </row>
    <row r="164" spans="2:5">
      <c r="B164">
        <v>14</v>
      </c>
      <c r="C164">
        <v>9.11666666666666</v>
      </c>
      <c r="D164">
        <v>0</v>
      </c>
      <c r="E164">
        <v>2.7533865243446601E-2</v>
      </c>
    </row>
    <row r="165" spans="2:5">
      <c r="B165">
        <v>15</v>
      </c>
      <c r="C165">
        <v>9.3142857142857096</v>
      </c>
      <c r="D165">
        <v>0</v>
      </c>
      <c r="E165">
        <v>2.35420337621003E-2</v>
      </c>
    </row>
    <row r="166" spans="2:5">
      <c r="B166">
        <v>16</v>
      </c>
      <c r="C166">
        <v>9.5119047619047592</v>
      </c>
      <c r="D166">
        <v>0</v>
      </c>
      <c r="E166">
        <v>1.9577318164250901E-2</v>
      </c>
    </row>
    <row r="167" spans="2:5">
      <c r="B167">
        <v>17</v>
      </c>
      <c r="C167">
        <v>9.7095238095237999</v>
      </c>
      <c r="D167">
        <v>0</v>
      </c>
      <c r="E167">
        <v>1.5635098329988301E-2</v>
      </c>
    </row>
    <row r="168" spans="2:5">
      <c r="B168">
        <v>18</v>
      </c>
      <c r="C168">
        <v>9.9071428571428495</v>
      </c>
      <c r="D168">
        <v>0</v>
      </c>
      <c r="E168">
        <v>1.17107989264472E-2</v>
      </c>
    </row>
    <row r="169" spans="2:5">
      <c r="B169">
        <v>19</v>
      </c>
      <c r="C169">
        <v>10.104761904761901</v>
      </c>
      <c r="D169">
        <v>0</v>
      </c>
      <c r="E169">
        <v>7.7998513300624999E-3</v>
      </c>
    </row>
    <row r="170" spans="2:5">
      <c r="B170">
        <v>20</v>
      </c>
      <c r="C170">
        <v>10.302380952380901</v>
      </c>
      <c r="D170">
        <v>0</v>
      </c>
      <c r="E170">
        <v>3.8989225131237501E-3</v>
      </c>
    </row>
    <row r="172" spans="2:5">
      <c r="B172" t="s">
        <v>88</v>
      </c>
      <c r="C172" t="s">
        <v>89</v>
      </c>
    </row>
    <row r="173" spans="2:5">
      <c r="B173">
        <v>0</v>
      </c>
      <c r="C173">
        <v>1.9725017346499601E-2</v>
      </c>
    </row>
    <row r="174" spans="2:5">
      <c r="B174">
        <v>1.3125</v>
      </c>
      <c r="C174">
        <v>1.9225787488931102E-2</v>
      </c>
    </row>
    <row r="175" spans="2:5">
      <c r="B175">
        <v>2.625</v>
      </c>
      <c r="C175">
        <v>1.7807110532035E-2</v>
      </c>
    </row>
    <row r="176" spans="2:5">
      <c r="B176">
        <v>3.9375</v>
      </c>
      <c r="C176">
        <v>1.56045860225731E-2</v>
      </c>
    </row>
    <row r="177" spans="2:3">
      <c r="B177">
        <v>5.25</v>
      </c>
      <c r="C177">
        <v>1.28511549950211E-2</v>
      </c>
    </row>
    <row r="178" spans="2:3">
      <c r="B178">
        <v>6.5625</v>
      </c>
      <c r="C178">
        <v>9.7794164493315797E-3</v>
      </c>
    </row>
    <row r="179" spans="2:3">
      <c r="B179">
        <v>7.875</v>
      </c>
      <c r="C179">
        <v>6.5509312502293098E-3</v>
      </c>
    </row>
    <row r="180" spans="2:3">
      <c r="B180">
        <v>9.1875</v>
      </c>
      <c r="C180">
        <v>3.28151837540354E-3</v>
      </c>
    </row>
    <row r="181" spans="2:3">
      <c r="B181">
        <v>10.5</v>
      </c>
      <c r="C181">
        <v>-1.36386518056489E-6</v>
      </c>
    </row>
    <row r="182" spans="2:3">
      <c r="B182">
        <v>11.8125</v>
      </c>
      <c r="C182">
        <v>3.2815183754035101E-3</v>
      </c>
    </row>
    <row r="183" spans="2:3">
      <c r="B183">
        <v>13.125</v>
      </c>
      <c r="C183">
        <v>6.5509312502291701E-3</v>
      </c>
    </row>
    <row r="184" spans="2:3">
      <c r="B184">
        <v>14.4375</v>
      </c>
      <c r="C184">
        <v>9.7794164493310905E-3</v>
      </c>
    </row>
    <row r="185" spans="2:3">
      <c r="B185">
        <v>15.75</v>
      </c>
      <c r="C185">
        <v>1.28511549950228E-2</v>
      </c>
    </row>
    <row r="186" spans="2:3">
      <c r="B186">
        <v>17.0625</v>
      </c>
      <c r="C186">
        <v>1.5604586022571299E-2</v>
      </c>
    </row>
    <row r="187" spans="2:3">
      <c r="B187">
        <v>18.375</v>
      </c>
      <c r="C187">
        <v>1.7807110532033901E-2</v>
      </c>
    </row>
    <row r="188" spans="2:3">
      <c r="B188">
        <v>19.6875</v>
      </c>
      <c r="C188">
        <v>1.92257874889326E-2</v>
      </c>
    </row>
    <row r="189" spans="2:3">
      <c r="B189">
        <v>21</v>
      </c>
      <c r="C189">
        <v>1.9725017346497599E-2</v>
      </c>
    </row>
    <row r="190" spans="2:3">
      <c r="B190">
        <v>22.3125</v>
      </c>
      <c r="C190">
        <v>1.9225787488932399E-2</v>
      </c>
    </row>
    <row r="191" spans="2:3">
      <c r="B191">
        <v>23.625</v>
      </c>
      <c r="C191">
        <v>1.78071105320343E-2</v>
      </c>
    </row>
    <row r="192" spans="2:3">
      <c r="B192">
        <v>24.9375</v>
      </c>
      <c r="C192">
        <v>1.56045860225726E-2</v>
      </c>
    </row>
    <row r="193" spans="2:3">
      <c r="B193">
        <v>26.25</v>
      </c>
      <c r="C193">
        <v>1.2851154995020301E-2</v>
      </c>
    </row>
    <row r="194" spans="2:3">
      <c r="B194">
        <v>27.5625</v>
      </c>
      <c r="C194">
        <v>9.7794164493328305E-3</v>
      </c>
    </row>
    <row r="195" spans="2:3">
      <c r="B195">
        <v>28.875</v>
      </c>
      <c r="C195">
        <v>6.5509312502279099E-3</v>
      </c>
    </row>
    <row r="196" spans="2:3">
      <c r="B196">
        <v>30.1875</v>
      </c>
      <c r="C196">
        <v>3.2815183754034498E-3</v>
      </c>
    </row>
    <row r="197" spans="2:3">
      <c r="B197">
        <v>31.5</v>
      </c>
      <c r="C197">
        <v>-1.3638651801890801E-6</v>
      </c>
    </row>
    <row r="198" spans="2:3">
      <c r="B198">
        <v>32.8125</v>
      </c>
      <c r="C198">
        <v>3.2815183754034498E-3</v>
      </c>
    </row>
    <row r="199" spans="2:3">
      <c r="B199">
        <v>34.125</v>
      </c>
      <c r="C199">
        <v>6.5509312502297001E-3</v>
      </c>
    </row>
    <row r="200" spans="2:3">
      <c r="B200">
        <v>35.4375</v>
      </c>
      <c r="C200">
        <v>9.7794164493305805E-3</v>
      </c>
    </row>
    <row r="201" spans="2:3">
      <c r="B201">
        <v>36.75</v>
      </c>
      <c r="C201">
        <v>1.28511549950197E-2</v>
      </c>
    </row>
    <row r="202" spans="2:3">
      <c r="B202">
        <v>38.0625</v>
      </c>
      <c r="C202">
        <v>1.5604586022573501E-2</v>
      </c>
    </row>
    <row r="203" spans="2:3">
      <c r="B203">
        <v>39.375</v>
      </c>
      <c r="C203">
        <v>1.78071105320367E-2</v>
      </c>
    </row>
    <row r="204" spans="2:3">
      <c r="B204">
        <v>40.6875</v>
      </c>
      <c r="C204">
        <v>1.92257874889297E-2</v>
      </c>
    </row>
    <row r="205" spans="2:3">
      <c r="B205">
        <v>42</v>
      </c>
      <c r="C205">
        <v>1.9725017346500302E-2</v>
      </c>
    </row>
    <row r="206" spans="2:3">
      <c r="B206">
        <v>43.3125</v>
      </c>
      <c r="C206">
        <v>1.9225787488931601E-2</v>
      </c>
    </row>
    <row r="207" spans="2:3">
      <c r="B207">
        <v>44.625</v>
      </c>
      <c r="C207">
        <v>1.7807110532035202E-2</v>
      </c>
    </row>
    <row r="208" spans="2:3">
      <c r="B208">
        <v>45.9375</v>
      </c>
      <c r="C208">
        <v>1.5604586022572401E-2</v>
      </c>
    </row>
    <row r="209" spans="2:3">
      <c r="B209">
        <v>47.25</v>
      </c>
      <c r="C209">
        <v>1.28511549950219E-2</v>
      </c>
    </row>
    <row r="210" spans="2:3">
      <c r="B210">
        <v>48.5625</v>
      </c>
      <c r="C210">
        <v>9.7794164493313698E-3</v>
      </c>
    </row>
    <row r="211" spans="2:3">
      <c r="B211">
        <v>49.875</v>
      </c>
      <c r="C211">
        <v>6.5509312502291597E-3</v>
      </c>
    </row>
    <row r="212" spans="2:3">
      <c r="B212">
        <v>51.1875</v>
      </c>
      <c r="C212">
        <v>3.2815183754025599E-3</v>
      </c>
    </row>
    <row r="213" spans="2:3">
      <c r="B213">
        <v>52.5</v>
      </c>
      <c r="C213">
        <v>-1.36386518080135E-6</v>
      </c>
    </row>
    <row r="214" spans="2:3">
      <c r="B214">
        <v>53.8125</v>
      </c>
      <c r="C214">
        <v>3.2815183754055302E-3</v>
      </c>
    </row>
    <row r="215" spans="2:3">
      <c r="B215">
        <v>55.125</v>
      </c>
      <c r="C215">
        <v>6.5509312502295804E-3</v>
      </c>
    </row>
    <row r="216" spans="2:3">
      <c r="B216">
        <v>56.4375</v>
      </c>
      <c r="C216">
        <v>9.7794164493302301E-3</v>
      </c>
    </row>
    <row r="217" spans="2:3">
      <c r="B217">
        <v>57.75</v>
      </c>
      <c r="C217">
        <v>1.2851154995022899E-2</v>
      </c>
    </row>
    <row r="218" spans="2:3">
      <c r="B218">
        <v>59.0625</v>
      </c>
      <c r="C218">
        <v>1.5604586022572401E-2</v>
      </c>
    </row>
    <row r="219" spans="2:3">
      <c r="B219">
        <v>60.375</v>
      </c>
      <c r="C219">
        <v>1.7807110532035E-2</v>
      </c>
    </row>
    <row r="220" spans="2:3">
      <c r="B220">
        <v>61.6875</v>
      </c>
      <c r="C220">
        <v>1.9225787488930599E-2</v>
      </c>
    </row>
    <row r="221" spans="2:3">
      <c r="B221">
        <v>63</v>
      </c>
      <c r="C221">
        <v>1.9725017346498699E-2</v>
      </c>
    </row>
    <row r="222" spans="2:3">
      <c r="B222">
        <v>64.3125</v>
      </c>
      <c r="C222">
        <v>1.92257874889319E-2</v>
      </c>
    </row>
    <row r="223" spans="2:3">
      <c r="B223">
        <v>65.625</v>
      </c>
      <c r="C223">
        <v>1.78071105320327E-2</v>
      </c>
    </row>
    <row r="224" spans="2:3">
      <c r="B224">
        <v>66.9375</v>
      </c>
      <c r="C224">
        <v>1.5604586022574101E-2</v>
      </c>
    </row>
    <row r="225" spans="2:3">
      <c r="B225">
        <v>68.25</v>
      </c>
      <c r="C225">
        <v>1.2851154995021E-2</v>
      </c>
    </row>
    <row r="226" spans="2:3">
      <c r="B226">
        <v>69.5625</v>
      </c>
      <c r="C226">
        <v>9.7794164493313109E-3</v>
      </c>
    </row>
    <row r="227" spans="2:3">
      <c r="B227">
        <v>70.875</v>
      </c>
      <c r="C227">
        <v>6.5509312502269402E-3</v>
      </c>
    </row>
    <row r="228" spans="2:3">
      <c r="B228">
        <v>72.1875</v>
      </c>
      <c r="C228">
        <v>3.2815183754057501E-3</v>
      </c>
    </row>
    <row r="229" spans="2:3">
      <c r="B229">
        <v>73.5</v>
      </c>
      <c r="C229">
        <v>-1.3638651812180801E-6</v>
      </c>
    </row>
    <row r="230" spans="2:3">
      <c r="B230">
        <v>74.8125</v>
      </c>
      <c r="C230">
        <v>3.2815183754019098E-3</v>
      </c>
    </row>
    <row r="231" spans="2:3">
      <c r="B231">
        <v>76.125</v>
      </c>
      <c r="C231">
        <v>6.5509312502303896E-3</v>
      </c>
    </row>
    <row r="232" spans="2:3">
      <c r="B232">
        <v>77.4375</v>
      </c>
      <c r="C232">
        <v>9.7794164493312605E-3</v>
      </c>
    </row>
    <row r="233" spans="2:3">
      <c r="B233">
        <v>78.75</v>
      </c>
      <c r="C233">
        <v>1.2851154995021E-2</v>
      </c>
    </row>
    <row r="234" spans="2:3">
      <c r="B234">
        <v>80.0625</v>
      </c>
      <c r="C234">
        <v>1.56045860225734E-2</v>
      </c>
    </row>
    <row r="235" spans="2:3">
      <c r="B235">
        <v>81.375</v>
      </c>
      <c r="C235">
        <v>1.7807110532034098E-2</v>
      </c>
    </row>
    <row r="236" spans="2:3">
      <c r="B236">
        <v>82.6875</v>
      </c>
      <c r="C236">
        <v>1.9225787488931601E-2</v>
      </c>
    </row>
    <row r="238" spans="2:3">
      <c r="B238">
        <v>87.040103387629003</v>
      </c>
      <c r="C238">
        <v>-2.5063770565652801E-2</v>
      </c>
    </row>
    <row r="239" spans="2:3">
      <c r="B239">
        <v>88.284921069814402</v>
      </c>
      <c r="C239">
        <v>-2.5063770565652801E-2</v>
      </c>
    </row>
    <row r="240" spans="2:3">
      <c r="B240">
        <v>89.529738751999801</v>
      </c>
      <c r="C240">
        <v>-2.5063770565652801E-2</v>
      </c>
    </row>
    <row r="241" spans="2:3">
      <c r="B241">
        <v>90.7745564341853</v>
      </c>
      <c r="C241">
        <v>-2.5063770565652801E-2</v>
      </c>
    </row>
    <row r="242" spans="2:3">
      <c r="B242">
        <v>92.019374116370699</v>
      </c>
      <c r="C242">
        <v>-2.5063770565652801E-2</v>
      </c>
    </row>
    <row r="243" spans="2:3">
      <c r="B243">
        <v>93.264191798556098</v>
      </c>
      <c r="C243">
        <v>-2.5063770565652801E-2</v>
      </c>
    </row>
    <row r="244" spans="2:3">
      <c r="B244">
        <v>94.509009480741497</v>
      </c>
      <c r="C244">
        <v>-2.5063770565652801E-2</v>
      </c>
    </row>
    <row r="245" spans="2:3">
      <c r="B245">
        <v>95.753827162926896</v>
      </c>
      <c r="C245">
        <v>-2.5063770565652801E-2</v>
      </c>
    </row>
    <row r="246" spans="2:3">
      <c r="B246">
        <v>96.998644845112295</v>
      </c>
      <c r="C246">
        <v>-2.5063770565652801E-2</v>
      </c>
    </row>
    <row r="247" spans="2:3">
      <c r="B247">
        <v>98.243462527297694</v>
      </c>
      <c r="C247">
        <v>-2.5063770565652801E-2</v>
      </c>
    </row>
    <row r="248" spans="2:3">
      <c r="B248">
        <v>99.488280209483193</v>
      </c>
      <c r="C248">
        <v>-2.5063770565652801E-2</v>
      </c>
    </row>
    <row r="249" spans="2:3">
      <c r="B249">
        <v>100.733097891668</v>
      </c>
      <c r="C249">
        <v>-2.5063770565652801E-2</v>
      </c>
    </row>
    <row r="250" spans="2:3">
      <c r="B250">
        <v>101.97791557385401</v>
      </c>
      <c r="C250">
        <v>-2.5063770565652801E-2</v>
      </c>
    </row>
    <row r="251" spans="2:3">
      <c r="B251">
        <v>103.22273325603901</v>
      </c>
      <c r="C251">
        <v>-2.5063770565652801E-2</v>
      </c>
    </row>
    <row r="252" spans="2:3">
      <c r="B252">
        <v>104.46755093822399</v>
      </c>
      <c r="C252">
        <v>-2.5063770565652801E-2</v>
      </c>
    </row>
    <row r="253" spans="2:3">
      <c r="B253">
        <v>105.71236862041</v>
      </c>
      <c r="C253">
        <v>-2.5063770565652801E-2</v>
      </c>
    </row>
    <row r="254" spans="2:3">
      <c r="B254">
        <v>106.95718630259501</v>
      </c>
      <c r="C254">
        <v>-2.5063770565652801E-2</v>
      </c>
    </row>
    <row r="255" spans="2:3">
      <c r="B255">
        <v>108.202003984781</v>
      </c>
      <c r="C255">
        <v>-2.5063770565652801E-2</v>
      </c>
    </row>
    <row r="256" spans="2:3">
      <c r="B256">
        <v>109.446821666966</v>
      </c>
      <c r="C256">
        <v>-2.5063770565652801E-2</v>
      </c>
    </row>
    <row r="257" spans="2:3">
      <c r="B257">
        <v>110.691639349151</v>
      </c>
      <c r="C257">
        <v>-2.5063770565652801E-2</v>
      </c>
    </row>
    <row r="258" spans="2:3">
      <c r="B258">
        <v>111.936457031337</v>
      </c>
      <c r="C258">
        <v>-2.5063770565652801E-2</v>
      </c>
    </row>
    <row r="259" spans="2:3">
      <c r="B259">
        <v>113.181274713522</v>
      </c>
      <c r="C259">
        <v>-2.5063770565652801E-2</v>
      </c>
    </row>
    <row r="260" spans="2:3">
      <c r="B260">
        <v>114.426092395708</v>
      </c>
      <c r="C260">
        <v>-2.5063770565652801E-2</v>
      </c>
    </row>
    <row r="261" spans="2:3">
      <c r="B261">
        <v>115.670910077893</v>
      </c>
      <c r="C261">
        <v>-2.5063770565652801E-2</v>
      </c>
    </row>
    <row r="262" spans="2:3">
      <c r="B262">
        <v>116.915727760078</v>
      </c>
      <c r="C262">
        <v>-2.5063770565652801E-2</v>
      </c>
    </row>
    <row r="263" spans="2:3">
      <c r="B263">
        <v>118.160545442264</v>
      </c>
      <c r="C263">
        <v>-2.5063770565652801E-2</v>
      </c>
    </row>
    <row r="264" spans="2:3">
      <c r="B264">
        <v>119.405363124449</v>
      </c>
      <c r="C264">
        <v>-2.5063770565652801E-2</v>
      </c>
    </row>
    <row r="265" spans="2:3">
      <c r="B265">
        <v>120.65018080663501</v>
      </c>
      <c r="C265">
        <v>-2.5063770565652801E-2</v>
      </c>
    </row>
    <row r="266" spans="2:3">
      <c r="B266">
        <v>121.89499848881999</v>
      </c>
      <c r="C266">
        <v>-2.5063770565652801E-2</v>
      </c>
    </row>
    <row r="267" spans="2:3">
      <c r="B267">
        <v>123.139816171006</v>
      </c>
      <c r="C267">
        <v>-2.5063770565652801E-2</v>
      </c>
    </row>
    <row r="268" spans="2:3">
      <c r="B268">
        <v>124.384633853191</v>
      </c>
      <c r="C268">
        <v>-2.5063770565652801E-2</v>
      </c>
    </row>
    <row r="269" spans="2:3">
      <c r="B269">
        <v>125.62945153537601</v>
      </c>
      <c r="C269">
        <v>-2.5063770565652801E-2</v>
      </c>
    </row>
  </sheetData>
  <phoneticPr fontId="1"/>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A78E1-8FCA-433B-A42D-F3C502F19262}">
  <dimension ref="B1:H268"/>
  <sheetViews>
    <sheetView tabSelected="1" topLeftCell="A164" workbookViewId="0">
      <selection activeCell="C171" sqref="C171"/>
    </sheetView>
  </sheetViews>
  <sheetFormatPr defaultRowHeight="18.75"/>
  <sheetData>
    <row r="1" spans="2:8">
      <c r="B1" t="s">
        <v>75</v>
      </c>
      <c r="C1" t="s">
        <v>76</v>
      </c>
      <c r="D1" t="s">
        <v>77</v>
      </c>
      <c r="E1" t="s">
        <v>78</v>
      </c>
      <c r="F1" t="s">
        <v>79</v>
      </c>
      <c r="G1" t="s">
        <v>80</v>
      </c>
      <c r="H1" t="s">
        <v>81</v>
      </c>
    </row>
    <row r="2" spans="2:8">
      <c r="B2">
        <v>1</v>
      </c>
      <c r="C2">
        <v>1</v>
      </c>
      <c r="D2">
        <v>2</v>
      </c>
      <c r="E2">
        <v>3</v>
      </c>
      <c r="F2">
        <v>1.5255468473959999E-2</v>
      </c>
      <c r="G2">
        <v>1.4902608563880501E-2</v>
      </c>
      <c r="H2">
        <v>1.38923912931137E-2</v>
      </c>
    </row>
    <row r="3" spans="2:8">
      <c r="B3">
        <v>2</v>
      </c>
      <c r="C3">
        <v>3</v>
      </c>
      <c r="D3">
        <v>4</v>
      </c>
      <c r="E3">
        <v>5</v>
      </c>
      <c r="F3">
        <v>1.38923912931137E-2</v>
      </c>
      <c r="G3">
        <v>1.2304945153880101E-2</v>
      </c>
      <c r="H3">
        <v>1.02715018615746E-2</v>
      </c>
    </row>
    <row r="4" spans="2:8">
      <c r="B4">
        <v>3</v>
      </c>
      <c r="C4">
        <v>5</v>
      </c>
      <c r="D4">
        <v>6</v>
      </c>
      <c r="E4">
        <v>7</v>
      </c>
      <c r="F4">
        <v>1.02715018615746E-2</v>
      </c>
      <c r="G4">
        <v>7.9238881413419299E-3</v>
      </c>
      <c r="H4">
        <v>5.3727383592468304E-3</v>
      </c>
    </row>
    <row r="5" spans="2:8">
      <c r="B5">
        <v>4</v>
      </c>
      <c r="C5">
        <v>7</v>
      </c>
      <c r="D5">
        <v>8</v>
      </c>
      <c r="E5">
        <v>9</v>
      </c>
      <c r="F5">
        <v>5.3727383592468304E-3</v>
      </c>
      <c r="G5">
        <v>2.7119608209554302E-3</v>
      </c>
      <c r="H5" s="1">
        <v>1.3375389689072501E-7</v>
      </c>
    </row>
    <row r="6" spans="2:8">
      <c r="B6">
        <v>5</v>
      </c>
      <c r="C6">
        <v>9</v>
      </c>
      <c r="D6">
        <v>10</v>
      </c>
      <c r="E6">
        <v>11</v>
      </c>
      <c r="F6" s="1">
        <v>1.3375389689072501E-7</v>
      </c>
      <c r="G6">
        <v>3.4502631307436601E-3</v>
      </c>
      <c r="H6">
        <v>6.9722114720825604E-3</v>
      </c>
    </row>
    <row r="7" spans="2:8">
      <c r="B7">
        <v>6</v>
      </c>
      <c r="C7">
        <v>11</v>
      </c>
      <c r="D7">
        <v>12</v>
      </c>
      <c r="E7">
        <v>13</v>
      </c>
      <c r="F7">
        <v>6.9722114720825604E-3</v>
      </c>
      <c r="G7">
        <v>1.0612389882695699E-2</v>
      </c>
      <c r="H7">
        <v>1.4248395638446799E-2</v>
      </c>
    </row>
    <row r="8" spans="2:8">
      <c r="B8">
        <v>7</v>
      </c>
      <c r="C8">
        <v>13</v>
      </c>
      <c r="D8">
        <v>14</v>
      </c>
      <c r="E8">
        <v>15</v>
      </c>
      <c r="F8">
        <v>1.4248395638446799E-2</v>
      </c>
      <c r="G8">
        <v>1.7649291277435399E-2</v>
      </c>
      <c r="H8">
        <v>2.0404358760335899E-2</v>
      </c>
    </row>
    <row r="9" spans="2:8">
      <c r="B9">
        <v>8</v>
      </c>
      <c r="C9">
        <v>15</v>
      </c>
      <c r="D9">
        <v>16</v>
      </c>
      <c r="E9">
        <v>17</v>
      </c>
      <c r="F9">
        <v>2.0404358760335899E-2</v>
      </c>
      <c r="G9">
        <v>2.2125240773028899E-2</v>
      </c>
      <c r="H9">
        <v>2.2707830511076402E-2</v>
      </c>
    </row>
    <row r="10" spans="2:8">
      <c r="B10">
        <v>9</v>
      </c>
      <c r="C10">
        <v>17</v>
      </c>
      <c r="D10">
        <v>18</v>
      </c>
      <c r="E10">
        <v>19</v>
      </c>
      <c r="F10">
        <v>2.2707830511076402E-2</v>
      </c>
      <c r="G10">
        <v>2.2125240773029201E-2</v>
      </c>
      <c r="H10">
        <v>2.0404358760334598E-2</v>
      </c>
    </row>
    <row r="11" spans="2:8">
      <c r="B11">
        <v>10</v>
      </c>
      <c r="C11">
        <v>19</v>
      </c>
      <c r="D11">
        <v>20</v>
      </c>
      <c r="E11">
        <v>21</v>
      </c>
      <c r="F11">
        <v>2.0404358760334598E-2</v>
      </c>
      <c r="G11">
        <v>1.7649291277436401E-2</v>
      </c>
      <c r="H11">
        <v>1.4248395638445099E-2</v>
      </c>
    </row>
    <row r="12" spans="2:8">
      <c r="B12">
        <v>11</v>
      </c>
      <c r="C12">
        <v>21</v>
      </c>
      <c r="D12">
        <v>22</v>
      </c>
      <c r="E12">
        <v>23</v>
      </c>
      <c r="F12">
        <v>1.4248395638445099E-2</v>
      </c>
      <c r="G12">
        <v>1.0612389882697E-2</v>
      </c>
      <c r="H12">
        <v>6.9722114720787596E-3</v>
      </c>
    </row>
    <row r="13" spans="2:8">
      <c r="B13">
        <v>12</v>
      </c>
      <c r="C13">
        <v>23</v>
      </c>
      <c r="D13">
        <v>24</v>
      </c>
      <c r="E13">
        <v>25</v>
      </c>
      <c r="F13">
        <v>6.9722114720787596E-3</v>
      </c>
      <c r="G13">
        <v>3.4502631307460402E-3</v>
      </c>
      <c r="H13" s="1">
        <v>1.3375389446529699E-7</v>
      </c>
    </row>
    <row r="14" spans="2:8">
      <c r="B14">
        <v>13</v>
      </c>
      <c r="C14">
        <v>25</v>
      </c>
      <c r="D14">
        <v>26</v>
      </c>
      <c r="E14">
        <v>27</v>
      </c>
      <c r="F14" s="1">
        <v>1.3375389446529699E-7</v>
      </c>
      <c r="G14">
        <v>2.7119608209555902E-3</v>
      </c>
      <c r="H14">
        <v>5.3727383592447903E-3</v>
      </c>
    </row>
    <row r="15" spans="2:8">
      <c r="B15">
        <v>14</v>
      </c>
      <c r="C15">
        <v>27</v>
      </c>
      <c r="D15">
        <v>28</v>
      </c>
      <c r="E15">
        <v>29</v>
      </c>
      <c r="F15">
        <v>5.3727383592447903E-3</v>
      </c>
      <c r="G15">
        <v>7.9238881413450698E-3</v>
      </c>
      <c r="H15">
        <v>1.0271501861569599E-2</v>
      </c>
    </row>
    <row r="16" spans="2:8">
      <c r="B16">
        <v>15</v>
      </c>
      <c r="C16">
        <v>29</v>
      </c>
      <c r="D16">
        <v>30</v>
      </c>
      <c r="E16">
        <v>31</v>
      </c>
      <c r="F16">
        <v>1.0271501861569599E-2</v>
      </c>
      <c r="G16">
        <v>1.23049451538783E-2</v>
      </c>
      <c r="H16">
        <v>1.3892391293112E-2</v>
      </c>
    </row>
    <row r="17" spans="2:8">
      <c r="B17">
        <v>16</v>
      </c>
      <c r="C17">
        <v>31</v>
      </c>
      <c r="D17">
        <v>32</v>
      </c>
      <c r="E17">
        <v>33</v>
      </c>
      <c r="F17">
        <v>1.3892391293112E-2</v>
      </c>
      <c r="G17">
        <v>1.4902608563881099E-2</v>
      </c>
      <c r="H17">
        <v>1.5255468473956601E-2</v>
      </c>
    </row>
    <row r="18" spans="2:8">
      <c r="B18">
        <v>17</v>
      </c>
      <c r="C18">
        <v>33</v>
      </c>
      <c r="D18">
        <v>34</v>
      </c>
      <c r="E18">
        <v>35</v>
      </c>
      <c r="F18">
        <v>1.5255468473956601E-2</v>
      </c>
      <c r="G18">
        <v>1.49026085638809E-2</v>
      </c>
      <c r="H18">
        <v>1.38923912931136E-2</v>
      </c>
    </row>
    <row r="19" spans="2:8">
      <c r="B19">
        <v>18</v>
      </c>
      <c r="C19">
        <v>35</v>
      </c>
      <c r="D19">
        <v>36</v>
      </c>
      <c r="E19">
        <v>37</v>
      </c>
      <c r="F19">
        <v>1.38923912931136E-2</v>
      </c>
      <c r="G19">
        <v>1.2304945153874701E-2</v>
      </c>
      <c r="H19">
        <v>1.02715018615779E-2</v>
      </c>
    </row>
    <row r="20" spans="2:8">
      <c r="B20">
        <v>19</v>
      </c>
      <c r="C20">
        <v>37</v>
      </c>
      <c r="D20">
        <v>38</v>
      </c>
      <c r="E20">
        <v>39</v>
      </c>
      <c r="F20">
        <v>1.02715018615779E-2</v>
      </c>
      <c r="G20">
        <v>7.9238881413429205E-3</v>
      </c>
      <c r="H20">
        <v>5.3727383592446698E-3</v>
      </c>
    </row>
    <row r="21" spans="2:8">
      <c r="B21">
        <v>20</v>
      </c>
      <c r="C21">
        <v>39</v>
      </c>
      <c r="D21">
        <v>40</v>
      </c>
      <c r="E21">
        <v>41</v>
      </c>
      <c r="F21">
        <v>5.3727383592446698E-3</v>
      </c>
      <c r="G21">
        <v>2.71196082095551E-3</v>
      </c>
      <c r="H21" s="1">
        <v>1.33753897753018E-7</v>
      </c>
    </row>
    <row r="22" spans="2:8">
      <c r="B22">
        <v>21</v>
      </c>
      <c r="C22">
        <v>41</v>
      </c>
      <c r="D22">
        <v>42</v>
      </c>
      <c r="E22">
        <v>43</v>
      </c>
      <c r="F22" s="1">
        <v>1.33753897753018E-7</v>
      </c>
      <c r="G22">
        <v>3.4502631307451901E-3</v>
      </c>
      <c r="H22">
        <v>6.9722114720816297E-3</v>
      </c>
    </row>
    <row r="23" spans="2:8">
      <c r="B23">
        <v>22</v>
      </c>
      <c r="C23">
        <v>43</v>
      </c>
      <c r="D23">
        <v>44</v>
      </c>
      <c r="E23">
        <v>45</v>
      </c>
      <c r="F23">
        <v>6.9722114720816297E-3</v>
      </c>
      <c r="G23">
        <v>1.06123898826935E-2</v>
      </c>
      <c r="H23">
        <v>1.4248395638450199E-2</v>
      </c>
    </row>
    <row r="24" spans="2:8">
      <c r="B24">
        <v>23</v>
      </c>
      <c r="C24">
        <v>45</v>
      </c>
      <c r="D24">
        <v>46</v>
      </c>
      <c r="E24">
        <v>47</v>
      </c>
      <c r="F24">
        <v>1.4248395638450199E-2</v>
      </c>
      <c r="G24">
        <v>1.7649291277435499E-2</v>
      </c>
      <c r="H24">
        <v>2.0404358760339001E-2</v>
      </c>
    </row>
    <row r="25" spans="2:8">
      <c r="B25">
        <v>24</v>
      </c>
      <c r="C25">
        <v>47</v>
      </c>
      <c r="D25">
        <v>48</v>
      </c>
      <c r="E25">
        <v>49</v>
      </c>
      <c r="F25">
        <v>2.0404358760339001E-2</v>
      </c>
      <c r="G25">
        <v>2.21252407730246E-2</v>
      </c>
      <c r="H25">
        <v>2.2707830511084201E-2</v>
      </c>
    </row>
    <row r="26" spans="2:8">
      <c r="B26">
        <v>25</v>
      </c>
      <c r="C26">
        <v>49</v>
      </c>
      <c r="D26">
        <v>50</v>
      </c>
      <c r="E26">
        <v>51</v>
      </c>
      <c r="F26">
        <v>2.2707830511084201E-2</v>
      </c>
      <c r="G26">
        <v>2.2125240773025499E-2</v>
      </c>
      <c r="H26">
        <v>2.0404358760338501E-2</v>
      </c>
    </row>
    <row r="27" spans="2:8">
      <c r="B27">
        <v>26</v>
      </c>
      <c r="C27">
        <v>51</v>
      </c>
      <c r="D27">
        <v>52</v>
      </c>
      <c r="E27">
        <v>53</v>
      </c>
      <c r="F27">
        <v>2.0404358760338501E-2</v>
      </c>
      <c r="G27">
        <v>1.76492912774357E-2</v>
      </c>
      <c r="H27">
        <v>1.4248395638450401E-2</v>
      </c>
    </row>
    <row r="28" spans="2:8">
      <c r="B28">
        <v>27</v>
      </c>
      <c r="C28">
        <v>53</v>
      </c>
      <c r="D28">
        <v>54</v>
      </c>
      <c r="E28">
        <v>55</v>
      </c>
      <c r="F28">
        <v>1.4248395638450401E-2</v>
      </c>
      <c r="G28">
        <v>1.06123898826936E-2</v>
      </c>
      <c r="H28">
        <v>6.97221147208306E-3</v>
      </c>
    </row>
    <row r="29" spans="2:8">
      <c r="B29">
        <v>28</v>
      </c>
      <c r="C29">
        <v>55</v>
      </c>
      <c r="D29">
        <v>56</v>
      </c>
      <c r="E29">
        <v>57</v>
      </c>
      <c r="F29">
        <v>6.97221147208306E-3</v>
      </c>
      <c r="G29">
        <v>3.4502631307438401E-3</v>
      </c>
      <c r="H29" s="1">
        <v>1.33753898947071E-7</v>
      </c>
    </row>
    <row r="30" spans="2:8">
      <c r="B30">
        <v>29</v>
      </c>
      <c r="C30">
        <v>57</v>
      </c>
      <c r="D30">
        <v>58</v>
      </c>
      <c r="E30">
        <v>59</v>
      </c>
      <c r="F30" s="1">
        <v>1.33753898947071E-7</v>
      </c>
      <c r="G30">
        <v>2.7119608209552701E-3</v>
      </c>
      <c r="H30">
        <v>5.3727383592451104E-3</v>
      </c>
    </row>
    <row r="31" spans="2:8">
      <c r="B31">
        <v>30</v>
      </c>
      <c r="C31">
        <v>59</v>
      </c>
      <c r="D31">
        <v>60</v>
      </c>
      <c r="E31">
        <v>61</v>
      </c>
      <c r="F31">
        <v>5.3727383592451104E-3</v>
      </c>
      <c r="G31">
        <v>7.9238881413423896E-3</v>
      </c>
      <c r="H31">
        <v>1.02715018615737E-2</v>
      </c>
    </row>
    <row r="32" spans="2:8">
      <c r="B32">
        <v>31</v>
      </c>
      <c r="C32">
        <v>61</v>
      </c>
      <c r="D32">
        <v>62</v>
      </c>
      <c r="E32">
        <v>63</v>
      </c>
      <c r="F32">
        <v>1.02715018615737E-2</v>
      </c>
      <c r="G32">
        <v>1.2304945153878E-2</v>
      </c>
      <c r="H32">
        <v>1.38923912931144E-2</v>
      </c>
    </row>
    <row r="33" spans="2:8">
      <c r="B33">
        <v>32</v>
      </c>
      <c r="C33">
        <v>63</v>
      </c>
      <c r="D33">
        <v>64</v>
      </c>
      <c r="E33">
        <v>1</v>
      </c>
      <c r="F33">
        <v>1.38923912931144E-2</v>
      </c>
      <c r="G33">
        <v>1.49026085638798E-2</v>
      </c>
      <c r="H33">
        <v>1.5255468473959999E-2</v>
      </c>
    </row>
    <row r="34" spans="2:8">
      <c r="B34">
        <v>33</v>
      </c>
      <c r="C34">
        <v>65</v>
      </c>
      <c r="D34">
        <v>66</v>
      </c>
      <c r="E34">
        <v>67</v>
      </c>
      <c r="F34">
        <v>-2.5063770565652801E-2</v>
      </c>
      <c r="G34">
        <v>-2.5063770565652801E-2</v>
      </c>
      <c r="H34">
        <v>-2.5063770565652801E-2</v>
      </c>
    </row>
    <row r="35" spans="2:8">
      <c r="B35">
        <v>34</v>
      </c>
      <c r="C35">
        <v>67</v>
      </c>
      <c r="D35">
        <v>68</v>
      </c>
      <c r="E35">
        <v>69</v>
      </c>
      <c r="F35">
        <v>-2.5063770565652801E-2</v>
      </c>
      <c r="G35">
        <v>-2.5063770565652801E-2</v>
      </c>
      <c r="H35">
        <v>-2.5063770565652801E-2</v>
      </c>
    </row>
    <row r="36" spans="2:8">
      <c r="B36">
        <v>35</v>
      </c>
      <c r="C36">
        <v>69</v>
      </c>
      <c r="D36">
        <v>70</v>
      </c>
      <c r="E36">
        <v>71</v>
      </c>
      <c r="F36">
        <v>-2.5063770565652801E-2</v>
      </c>
      <c r="G36">
        <v>-2.5063770565652801E-2</v>
      </c>
      <c r="H36">
        <v>-2.5063770565652801E-2</v>
      </c>
    </row>
    <row r="37" spans="2:8">
      <c r="B37">
        <v>36</v>
      </c>
      <c r="C37">
        <v>71</v>
      </c>
      <c r="D37">
        <v>72</v>
      </c>
      <c r="E37">
        <v>73</v>
      </c>
      <c r="F37">
        <v>-2.5063770565652801E-2</v>
      </c>
      <c r="G37">
        <v>-2.5063770565652801E-2</v>
      </c>
      <c r="H37">
        <v>-2.5063770565652801E-2</v>
      </c>
    </row>
    <row r="38" spans="2:8">
      <c r="B38">
        <v>37</v>
      </c>
      <c r="C38">
        <v>73</v>
      </c>
      <c r="D38">
        <v>74</v>
      </c>
      <c r="E38">
        <v>75</v>
      </c>
      <c r="F38">
        <v>-2.5063770565652801E-2</v>
      </c>
      <c r="G38">
        <v>-2.5063770565652801E-2</v>
      </c>
      <c r="H38">
        <v>-2.5063770565652801E-2</v>
      </c>
    </row>
    <row r="39" spans="2:8">
      <c r="B39">
        <v>38</v>
      </c>
      <c r="C39">
        <v>75</v>
      </c>
      <c r="D39">
        <v>76</v>
      </c>
      <c r="E39">
        <v>77</v>
      </c>
      <c r="F39">
        <v>-2.5063770565652801E-2</v>
      </c>
      <c r="G39">
        <v>-2.5063770565652801E-2</v>
      </c>
      <c r="H39">
        <v>-2.5063770565652801E-2</v>
      </c>
    </row>
    <row r="40" spans="2:8">
      <c r="B40">
        <v>39</v>
      </c>
      <c r="C40">
        <v>77</v>
      </c>
      <c r="D40">
        <v>78</v>
      </c>
      <c r="E40">
        <v>79</v>
      </c>
      <c r="F40">
        <v>-2.5063770565652801E-2</v>
      </c>
      <c r="G40">
        <v>-2.5063770565652801E-2</v>
      </c>
      <c r="H40">
        <v>-2.5063770565652801E-2</v>
      </c>
    </row>
    <row r="41" spans="2:8">
      <c r="B41">
        <v>40</v>
      </c>
      <c r="C41">
        <v>79</v>
      </c>
      <c r="D41">
        <v>80</v>
      </c>
      <c r="E41">
        <v>81</v>
      </c>
      <c r="F41">
        <v>-2.5063770565652801E-2</v>
      </c>
      <c r="G41">
        <v>-2.5063770565652801E-2</v>
      </c>
      <c r="H41">
        <v>-2.5063770565652801E-2</v>
      </c>
    </row>
    <row r="42" spans="2:8">
      <c r="B42">
        <v>41</v>
      </c>
      <c r="C42">
        <v>81</v>
      </c>
      <c r="D42">
        <v>82</v>
      </c>
      <c r="E42">
        <v>83</v>
      </c>
      <c r="F42">
        <v>-2.5063770565652801E-2</v>
      </c>
      <c r="G42">
        <v>-2.5063770565652801E-2</v>
      </c>
      <c r="H42">
        <v>-2.5063770565652801E-2</v>
      </c>
    </row>
    <row r="43" spans="2:8">
      <c r="B43">
        <v>42</v>
      </c>
      <c r="C43">
        <v>83</v>
      </c>
      <c r="D43">
        <v>84</v>
      </c>
      <c r="E43">
        <v>85</v>
      </c>
      <c r="F43">
        <v>-2.5063770565652801E-2</v>
      </c>
      <c r="G43">
        <v>-2.5063770565652801E-2</v>
      </c>
      <c r="H43">
        <v>-2.5063770565652801E-2</v>
      </c>
    </row>
    <row r="44" spans="2:8">
      <c r="B44">
        <v>43</v>
      </c>
      <c r="C44">
        <v>85</v>
      </c>
      <c r="D44">
        <v>86</v>
      </c>
      <c r="E44">
        <v>87</v>
      </c>
      <c r="F44">
        <v>-2.5063770565652801E-2</v>
      </c>
      <c r="G44">
        <v>-2.5063770565652801E-2</v>
      </c>
      <c r="H44">
        <v>-2.5063770565652801E-2</v>
      </c>
    </row>
    <row r="45" spans="2:8">
      <c r="B45">
        <v>44</v>
      </c>
      <c r="C45">
        <v>87</v>
      </c>
      <c r="D45">
        <v>88</v>
      </c>
      <c r="E45">
        <v>89</v>
      </c>
      <c r="F45">
        <v>-2.5063770565652801E-2</v>
      </c>
      <c r="G45">
        <v>-2.5063770565652801E-2</v>
      </c>
      <c r="H45">
        <v>-2.5063770565652801E-2</v>
      </c>
    </row>
    <row r="46" spans="2:8">
      <c r="B46">
        <v>45</v>
      </c>
      <c r="C46">
        <v>89</v>
      </c>
      <c r="D46">
        <v>90</v>
      </c>
      <c r="E46">
        <v>91</v>
      </c>
      <c r="F46">
        <v>-2.5063770565652801E-2</v>
      </c>
      <c r="G46">
        <v>-2.5063770565652801E-2</v>
      </c>
      <c r="H46">
        <v>-2.5063770565652801E-2</v>
      </c>
    </row>
    <row r="47" spans="2:8">
      <c r="B47">
        <v>46</v>
      </c>
      <c r="C47">
        <v>91</v>
      </c>
      <c r="D47">
        <v>92</v>
      </c>
      <c r="E47">
        <v>93</v>
      </c>
      <c r="F47">
        <v>-2.5063770565652801E-2</v>
      </c>
      <c r="G47">
        <v>-2.5063770565652801E-2</v>
      </c>
      <c r="H47">
        <v>-2.5063770565652801E-2</v>
      </c>
    </row>
    <row r="48" spans="2:8">
      <c r="B48">
        <v>47</v>
      </c>
      <c r="C48">
        <v>93</v>
      </c>
      <c r="D48">
        <v>94</v>
      </c>
      <c r="E48">
        <v>95</v>
      </c>
      <c r="F48">
        <v>-2.5063770565652801E-2</v>
      </c>
      <c r="G48">
        <v>-2.5063770565652801E-2</v>
      </c>
      <c r="H48">
        <v>-2.5063770565652801E-2</v>
      </c>
    </row>
    <row r="49" spans="2:8">
      <c r="B49">
        <v>48</v>
      </c>
      <c r="C49">
        <v>95</v>
      </c>
      <c r="D49">
        <v>96</v>
      </c>
      <c r="E49">
        <v>65</v>
      </c>
      <c r="F49">
        <v>-2.5063770565652801E-2</v>
      </c>
      <c r="G49">
        <v>-2.5063770565652801E-2</v>
      </c>
      <c r="H49">
        <v>-2.5063770565652801E-2</v>
      </c>
    </row>
    <row r="51" spans="2:8">
      <c r="B51" t="s">
        <v>82</v>
      </c>
      <c r="C51" t="s">
        <v>83</v>
      </c>
      <c r="D51" t="s">
        <v>84</v>
      </c>
      <c r="E51" t="s">
        <v>85</v>
      </c>
      <c r="F51" t="s">
        <v>86</v>
      </c>
    </row>
    <row r="52" spans="2:8">
      <c r="B52">
        <v>1</v>
      </c>
      <c r="C52">
        <v>0.500000000000001</v>
      </c>
      <c r="D52">
        <v>12</v>
      </c>
      <c r="E52">
        <v>0</v>
      </c>
      <c r="F52">
        <v>0</v>
      </c>
    </row>
    <row r="53" spans="2:8">
      <c r="B53">
        <v>2</v>
      </c>
      <c r="C53">
        <v>0.499999999999999</v>
      </c>
      <c r="D53">
        <v>12</v>
      </c>
      <c r="E53">
        <v>1.1875</v>
      </c>
      <c r="F53">
        <v>0</v>
      </c>
    </row>
    <row r="54" spans="2:8">
      <c r="B54">
        <v>3</v>
      </c>
      <c r="C54">
        <v>0.499999999999999</v>
      </c>
      <c r="D54">
        <v>12</v>
      </c>
      <c r="E54">
        <v>2.375</v>
      </c>
      <c r="F54">
        <v>0</v>
      </c>
    </row>
    <row r="55" spans="2:8">
      <c r="B55">
        <v>4</v>
      </c>
      <c r="C55">
        <v>0.499999999999999</v>
      </c>
      <c r="D55">
        <v>12</v>
      </c>
      <c r="E55">
        <v>3.5625</v>
      </c>
      <c r="F55">
        <v>0</v>
      </c>
    </row>
    <row r="56" spans="2:8">
      <c r="B56">
        <v>5</v>
      </c>
      <c r="C56">
        <v>0.5</v>
      </c>
      <c r="D56">
        <v>12</v>
      </c>
      <c r="E56">
        <v>4.75</v>
      </c>
      <c r="F56">
        <v>0</v>
      </c>
    </row>
    <row r="57" spans="2:8">
      <c r="B57">
        <v>6</v>
      </c>
      <c r="C57">
        <v>0.50000000000009803</v>
      </c>
      <c r="D57">
        <v>12</v>
      </c>
      <c r="E57">
        <v>5.9375</v>
      </c>
      <c r="F57">
        <v>0</v>
      </c>
    </row>
    <row r="58" spans="2:8">
      <c r="B58">
        <v>7</v>
      </c>
      <c r="C58">
        <v>0.50000000001264899</v>
      </c>
      <c r="D58">
        <v>12</v>
      </c>
      <c r="E58">
        <v>7.125</v>
      </c>
      <c r="F58">
        <v>0</v>
      </c>
    </row>
    <row r="59" spans="2:8">
      <c r="B59">
        <v>8</v>
      </c>
      <c r="C59">
        <v>0.49999997922974099</v>
      </c>
      <c r="D59">
        <v>12</v>
      </c>
      <c r="E59">
        <v>8.3125</v>
      </c>
      <c r="F59">
        <v>0</v>
      </c>
    </row>
    <row r="60" spans="2:8">
      <c r="B60">
        <v>9</v>
      </c>
      <c r="C60">
        <v>0.249999999999999</v>
      </c>
      <c r="D60">
        <v>12</v>
      </c>
      <c r="E60">
        <v>9.5</v>
      </c>
      <c r="F60">
        <v>0</v>
      </c>
    </row>
    <row r="61" spans="2:8">
      <c r="B61">
        <v>10</v>
      </c>
      <c r="C61">
        <v>0.50000000001746403</v>
      </c>
      <c r="D61">
        <v>10.5</v>
      </c>
      <c r="E61">
        <v>9.5</v>
      </c>
      <c r="F61">
        <v>0</v>
      </c>
    </row>
    <row r="62" spans="2:8">
      <c r="B62">
        <v>11</v>
      </c>
      <c r="C62">
        <v>0.50000000000003797</v>
      </c>
      <c r="D62">
        <v>9</v>
      </c>
      <c r="E62">
        <v>9.5</v>
      </c>
      <c r="F62">
        <v>0</v>
      </c>
    </row>
    <row r="63" spans="2:8">
      <c r="B63">
        <v>12</v>
      </c>
      <c r="C63">
        <v>0.499999999999999</v>
      </c>
      <c r="D63">
        <v>7.5</v>
      </c>
      <c r="E63">
        <v>9.5</v>
      </c>
      <c r="F63">
        <v>0</v>
      </c>
    </row>
    <row r="64" spans="2:8">
      <c r="B64">
        <v>13</v>
      </c>
      <c r="C64">
        <v>0.500000000000001</v>
      </c>
      <c r="D64">
        <v>6</v>
      </c>
      <c r="E64">
        <v>9.5</v>
      </c>
      <c r="F64">
        <v>0</v>
      </c>
    </row>
    <row r="65" spans="2:6">
      <c r="B65">
        <v>14</v>
      </c>
      <c r="C65">
        <v>0.500000000000004</v>
      </c>
      <c r="D65">
        <v>4.5</v>
      </c>
      <c r="E65">
        <v>9.5</v>
      </c>
      <c r="F65">
        <v>0</v>
      </c>
    </row>
    <row r="66" spans="2:6">
      <c r="B66">
        <v>15</v>
      </c>
      <c r="C66">
        <v>0.49999999999976602</v>
      </c>
      <c r="D66">
        <v>3</v>
      </c>
      <c r="E66">
        <v>9.5</v>
      </c>
      <c r="F66">
        <v>0</v>
      </c>
    </row>
    <row r="67" spans="2:6">
      <c r="B67">
        <v>16</v>
      </c>
      <c r="C67">
        <v>0.50000000000020595</v>
      </c>
      <c r="D67">
        <v>1.5</v>
      </c>
      <c r="E67">
        <v>9.5</v>
      </c>
      <c r="F67">
        <v>0</v>
      </c>
    </row>
    <row r="68" spans="2:6">
      <c r="B68">
        <v>17</v>
      </c>
      <c r="C68">
        <v>0.50000000000115996</v>
      </c>
      <c r="D68">
        <v>0</v>
      </c>
      <c r="E68">
        <v>9.5</v>
      </c>
      <c r="F68">
        <v>0</v>
      </c>
    </row>
    <row r="69" spans="2:6">
      <c r="B69">
        <v>18</v>
      </c>
      <c r="C69">
        <v>0.50000000000020595</v>
      </c>
      <c r="D69">
        <v>-1.5</v>
      </c>
      <c r="E69">
        <v>9.5</v>
      </c>
      <c r="F69">
        <v>0</v>
      </c>
    </row>
    <row r="70" spans="2:6">
      <c r="B70">
        <v>19</v>
      </c>
      <c r="C70">
        <v>0.49999999999976602</v>
      </c>
      <c r="D70">
        <v>-3</v>
      </c>
      <c r="E70">
        <v>9.5</v>
      </c>
      <c r="F70">
        <v>0</v>
      </c>
    </row>
    <row r="71" spans="2:6">
      <c r="B71">
        <v>20</v>
      </c>
      <c r="C71">
        <v>0.500000000000004</v>
      </c>
      <c r="D71">
        <v>-4.5</v>
      </c>
      <c r="E71">
        <v>9.5</v>
      </c>
      <c r="F71">
        <v>0</v>
      </c>
    </row>
    <row r="72" spans="2:6">
      <c r="B72">
        <v>21</v>
      </c>
      <c r="C72">
        <v>0.500000000000001</v>
      </c>
      <c r="D72">
        <v>-6</v>
      </c>
      <c r="E72">
        <v>9.5</v>
      </c>
      <c r="F72">
        <v>0</v>
      </c>
    </row>
    <row r="73" spans="2:6">
      <c r="B73">
        <v>22</v>
      </c>
      <c r="C73">
        <v>0.499999999999999</v>
      </c>
      <c r="D73">
        <v>-7.5</v>
      </c>
      <c r="E73">
        <v>9.5</v>
      </c>
      <c r="F73">
        <v>0</v>
      </c>
    </row>
    <row r="74" spans="2:6">
      <c r="B74">
        <v>23</v>
      </c>
      <c r="C74">
        <v>0.50000000000003797</v>
      </c>
      <c r="D74">
        <v>-9</v>
      </c>
      <c r="E74">
        <v>9.5</v>
      </c>
      <c r="F74">
        <v>0</v>
      </c>
    </row>
    <row r="75" spans="2:6">
      <c r="B75">
        <v>24</v>
      </c>
      <c r="C75">
        <v>0.50000000001746403</v>
      </c>
      <c r="D75">
        <v>-10.5</v>
      </c>
      <c r="E75">
        <v>9.5</v>
      </c>
      <c r="F75">
        <v>0</v>
      </c>
    </row>
    <row r="76" spans="2:6">
      <c r="B76">
        <v>25</v>
      </c>
      <c r="C76">
        <v>0.25</v>
      </c>
      <c r="D76">
        <v>-12</v>
      </c>
      <c r="E76">
        <v>9.5</v>
      </c>
      <c r="F76">
        <v>0</v>
      </c>
    </row>
    <row r="77" spans="2:6">
      <c r="B77">
        <v>26</v>
      </c>
      <c r="C77">
        <v>0.49999997922974099</v>
      </c>
      <c r="D77">
        <v>-12</v>
      </c>
      <c r="E77">
        <v>8.3125</v>
      </c>
      <c r="F77">
        <v>0</v>
      </c>
    </row>
    <row r="78" spans="2:6">
      <c r="B78">
        <v>27</v>
      </c>
      <c r="C78">
        <v>0.50000000001264899</v>
      </c>
      <c r="D78">
        <v>-12</v>
      </c>
      <c r="E78">
        <v>7.125</v>
      </c>
      <c r="F78">
        <v>0</v>
      </c>
    </row>
    <row r="79" spans="2:6">
      <c r="B79">
        <v>28</v>
      </c>
      <c r="C79">
        <v>0.50000000000009803</v>
      </c>
      <c r="D79">
        <v>-12</v>
      </c>
      <c r="E79">
        <v>5.9375</v>
      </c>
      <c r="F79">
        <v>0</v>
      </c>
    </row>
    <row r="80" spans="2:6">
      <c r="B80">
        <v>29</v>
      </c>
      <c r="C80">
        <v>0.5</v>
      </c>
      <c r="D80">
        <v>-12</v>
      </c>
      <c r="E80">
        <v>4.75</v>
      </c>
      <c r="F80">
        <v>0</v>
      </c>
    </row>
    <row r="81" spans="2:6">
      <c r="B81">
        <v>30</v>
      </c>
      <c r="C81">
        <v>0.499999999999999</v>
      </c>
      <c r="D81">
        <v>-12</v>
      </c>
      <c r="E81">
        <v>3.5625</v>
      </c>
      <c r="F81">
        <v>0</v>
      </c>
    </row>
    <row r="82" spans="2:6">
      <c r="B82">
        <v>31</v>
      </c>
      <c r="C82">
        <v>0.499999999999999</v>
      </c>
      <c r="D82">
        <v>-12</v>
      </c>
      <c r="E82">
        <v>2.375</v>
      </c>
      <c r="F82">
        <v>0</v>
      </c>
    </row>
    <row r="83" spans="2:6">
      <c r="B83">
        <v>32</v>
      </c>
      <c r="C83">
        <v>0.499999999999999</v>
      </c>
      <c r="D83">
        <v>-12</v>
      </c>
      <c r="E83">
        <v>1.1875</v>
      </c>
      <c r="F83">
        <v>0</v>
      </c>
    </row>
    <row r="84" spans="2:6">
      <c r="B84">
        <v>33</v>
      </c>
      <c r="C84">
        <v>0.500000000000001</v>
      </c>
      <c r="D84">
        <v>-12</v>
      </c>
      <c r="E84">
        <v>0</v>
      </c>
      <c r="F84">
        <v>0</v>
      </c>
    </row>
    <row r="85" spans="2:6">
      <c r="B85">
        <v>34</v>
      </c>
      <c r="C85">
        <v>0.499999999999999</v>
      </c>
      <c r="D85">
        <v>-12</v>
      </c>
      <c r="E85">
        <v>-1.1875</v>
      </c>
      <c r="F85">
        <v>0</v>
      </c>
    </row>
    <row r="86" spans="2:6">
      <c r="B86">
        <v>35</v>
      </c>
      <c r="C86">
        <v>0.499999999999999</v>
      </c>
      <c r="D86">
        <v>-12</v>
      </c>
      <c r="E86">
        <v>-2.375</v>
      </c>
      <c r="F86">
        <v>0</v>
      </c>
    </row>
    <row r="87" spans="2:6">
      <c r="B87">
        <v>36</v>
      </c>
      <c r="C87">
        <v>0.499999999999999</v>
      </c>
      <c r="D87">
        <v>-12</v>
      </c>
      <c r="E87">
        <v>-3.5625</v>
      </c>
      <c r="F87">
        <v>0</v>
      </c>
    </row>
    <row r="88" spans="2:6">
      <c r="B88">
        <v>37</v>
      </c>
      <c r="C88">
        <v>0.5</v>
      </c>
      <c r="D88">
        <v>-12</v>
      </c>
      <c r="E88">
        <v>-4.75</v>
      </c>
      <c r="F88">
        <v>0</v>
      </c>
    </row>
    <row r="89" spans="2:6">
      <c r="B89">
        <v>38</v>
      </c>
      <c r="C89">
        <v>0.50000000000009803</v>
      </c>
      <c r="D89">
        <v>-12</v>
      </c>
      <c r="E89">
        <v>-5.9375</v>
      </c>
      <c r="F89">
        <v>0</v>
      </c>
    </row>
    <row r="90" spans="2:6">
      <c r="B90">
        <v>39</v>
      </c>
      <c r="C90">
        <v>0.50000000001264899</v>
      </c>
      <c r="D90">
        <v>-12</v>
      </c>
      <c r="E90">
        <v>-7.125</v>
      </c>
      <c r="F90">
        <v>0</v>
      </c>
    </row>
    <row r="91" spans="2:6">
      <c r="B91">
        <v>40</v>
      </c>
      <c r="C91">
        <v>0.49999997922974099</v>
      </c>
      <c r="D91">
        <v>-12</v>
      </c>
      <c r="E91">
        <v>-8.3125</v>
      </c>
      <c r="F91">
        <v>0</v>
      </c>
    </row>
    <row r="92" spans="2:6">
      <c r="B92">
        <v>41</v>
      </c>
      <c r="C92">
        <v>0.249999999999999</v>
      </c>
      <c r="D92">
        <v>-12</v>
      </c>
      <c r="E92">
        <v>-9.5</v>
      </c>
      <c r="F92">
        <v>0</v>
      </c>
    </row>
    <row r="93" spans="2:6">
      <c r="B93">
        <v>42</v>
      </c>
      <c r="C93">
        <v>0.50000000001746403</v>
      </c>
      <c r="D93">
        <v>-10.5</v>
      </c>
      <c r="E93">
        <v>-9.5</v>
      </c>
      <c r="F93">
        <v>0</v>
      </c>
    </row>
    <row r="94" spans="2:6">
      <c r="B94">
        <v>43</v>
      </c>
      <c r="C94">
        <v>0.50000000000003797</v>
      </c>
      <c r="D94">
        <v>-9</v>
      </c>
      <c r="E94">
        <v>-9.5</v>
      </c>
      <c r="F94">
        <v>0</v>
      </c>
    </row>
    <row r="95" spans="2:6">
      <c r="B95">
        <v>44</v>
      </c>
      <c r="C95">
        <v>0.499999999999999</v>
      </c>
      <c r="D95">
        <v>-7.5</v>
      </c>
      <c r="E95">
        <v>-9.5</v>
      </c>
      <c r="F95">
        <v>0</v>
      </c>
    </row>
    <row r="96" spans="2:6">
      <c r="B96">
        <v>45</v>
      </c>
      <c r="C96">
        <v>0.500000000000001</v>
      </c>
      <c r="D96">
        <v>-6</v>
      </c>
      <c r="E96">
        <v>-9.5</v>
      </c>
      <c r="F96">
        <v>0</v>
      </c>
    </row>
    <row r="97" spans="2:6">
      <c r="B97">
        <v>46</v>
      </c>
      <c r="C97">
        <v>0.500000000000004</v>
      </c>
      <c r="D97">
        <v>-4.5</v>
      </c>
      <c r="E97">
        <v>-9.5</v>
      </c>
      <c r="F97">
        <v>0</v>
      </c>
    </row>
    <row r="98" spans="2:6">
      <c r="B98">
        <v>47</v>
      </c>
      <c r="C98">
        <v>0.49999999999976602</v>
      </c>
      <c r="D98">
        <v>-3</v>
      </c>
      <c r="E98">
        <v>-9.5</v>
      </c>
      <c r="F98">
        <v>0</v>
      </c>
    </row>
    <row r="99" spans="2:6">
      <c r="B99">
        <v>48</v>
      </c>
      <c r="C99">
        <v>0.50000000000020595</v>
      </c>
      <c r="D99">
        <v>-1.5</v>
      </c>
      <c r="E99">
        <v>-9.5</v>
      </c>
      <c r="F99">
        <v>0</v>
      </c>
    </row>
    <row r="100" spans="2:6">
      <c r="B100">
        <v>49</v>
      </c>
      <c r="C100">
        <v>0.50000000000115996</v>
      </c>
      <c r="D100">
        <v>0</v>
      </c>
      <c r="E100">
        <v>-9.5</v>
      </c>
      <c r="F100">
        <v>0</v>
      </c>
    </row>
    <row r="101" spans="2:6">
      <c r="B101">
        <v>50</v>
      </c>
      <c r="C101">
        <v>0.50000000000020595</v>
      </c>
      <c r="D101">
        <v>1.5</v>
      </c>
      <c r="E101">
        <v>-9.5</v>
      </c>
      <c r="F101">
        <v>0</v>
      </c>
    </row>
    <row r="102" spans="2:6">
      <c r="B102">
        <v>51</v>
      </c>
      <c r="C102">
        <v>0.49999999999976602</v>
      </c>
      <c r="D102">
        <v>3</v>
      </c>
      <c r="E102">
        <v>-9.5</v>
      </c>
      <c r="F102">
        <v>0</v>
      </c>
    </row>
    <row r="103" spans="2:6">
      <c r="B103">
        <v>52</v>
      </c>
      <c r="C103">
        <v>0.500000000000003</v>
      </c>
      <c r="D103">
        <v>4.5</v>
      </c>
      <c r="E103">
        <v>-9.5</v>
      </c>
      <c r="F103">
        <v>0</v>
      </c>
    </row>
    <row r="104" spans="2:6">
      <c r="B104">
        <v>53</v>
      </c>
      <c r="C104">
        <v>0.500000000000001</v>
      </c>
      <c r="D104">
        <v>6</v>
      </c>
      <c r="E104">
        <v>-9.5</v>
      </c>
      <c r="F104">
        <v>0</v>
      </c>
    </row>
    <row r="105" spans="2:6">
      <c r="B105">
        <v>54</v>
      </c>
      <c r="C105">
        <v>0.499999999999999</v>
      </c>
      <c r="D105">
        <v>7.5</v>
      </c>
      <c r="E105">
        <v>-9.5</v>
      </c>
      <c r="F105">
        <v>0</v>
      </c>
    </row>
    <row r="106" spans="2:6">
      <c r="B106">
        <v>55</v>
      </c>
      <c r="C106">
        <v>0.50000000000003797</v>
      </c>
      <c r="D106">
        <v>9</v>
      </c>
      <c r="E106">
        <v>-9.5</v>
      </c>
      <c r="F106">
        <v>0</v>
      </c>
    </row>
    <row r="107" spans="2:6">
      <c r="B107">
        <v>56</v>
      </c>
      <c r="C107">
        <v>0.50000000001746403</v>
      </c>
      <c r="D107">
        <v>10.5</v>
      </c>
      <c r="E107">
        <v>-9.5</v>
      </c>
      <c r="F107">
        <v>0</v>
      </c>
    </row>
    <row r="108" spans="2:6">
      <c r="B108">
        <v>57</v>
      </c>
      <c r="C108">
        <v>0.25</v>
      </c>
      <c r="D108">
        <v>12</v>
      </c>
      <c r="E108">
        <v>-9.5</v>
      </c>
      <c r="F108">
        <v>0</v>
      </c>
    </row>
    <row r="109" spans="2:6">
      <c r="B109">
        <v>58</v>
      </c>
      <c r="C109">
        <v>0.49999997922974099</v>
      </c>
      <c r="D109">
        <v>12</v>
      </c>
      <c r="E109">
        <v>-8.3125</v>
      </c>
      <c r="F109">
        <v>0</v>
      </c>
    </row>
    <row r="110" spans="2:6">
      <c r="B110">
        <v>59</v>
      </c>
      <c r="C110">
        <v>0.50000000001264899</v>
      </c>
      <c r="D110">
        <v>12</v>
      </c>
      <c r="E110">
        <v>-7.125</v>
      </c>
      <c r="F110">
        <v>0</v>
      </c>
    </row>
    <row r="111" spans="2:6">
      <c r="B111">
        <v>60</v>
      </c>
      <c r="C111">
        <v>0.50000000000009803</v>
      </c>
      <c r="D111">
        <v>12</v>
      </c>
      <c r="E111">
        <v>-5.9375</v>
      </c>
      <c r="F111">
        <v>0</v>
      </c>
    </row>
    <row r="112" spans="2:6">
      <c r="B112">
        <v>61</v>
      </c>
      <c r="C112">
        <v>0.500000000000001</v>
      </c>
      <c r="D112">
        <v>12</v>
      </c>
      <c r="E112">
        <v>-4.75</v>
      </c>
      <c r="F112">
        <v>0</v>
      </c>
    </row>
    <row r="113" spans="2:8">
      <c r="B113">
        <v>62</v>
      </c>
      <c r="C113">
        <v>0.5</v>
      </c>
      <c r="D113">
        <v>12</v>
      </c>
      <c r="E113">
        <v>-3.5625</v>
      </c>
      <c r="F113">
        <v>0</v>
      </c>
    </row>
    <row r="114" spans="2:8">
      <c r="B114">
        <v>63</v>
      </c>
      <c r="C114">
        <v>0.499999999999999</v>
      </c>
      <c r="D114">
        <v>12</v>
      </c>
      <c r="E114">
        <v>-2.375</v>
      </c>
      <c r="F114">
        <v>0</v>
      </c>
    </row>
    <row r="115" spans="2:8">
      <c r="B115">
        <v>64</v>
      </c>
      <c r="C115">
        <v>0.499999999999999</v>
      </c>
      <c r="D115">
        <v>12</v>
      </c>
      <c r="E115">
        <v>-1.1875</v>
      </c>
      <c r="F115">
        <v>0</v>
      </c>
      <c r="G115" t="s">
        <v>437</v>
      </c>
      <c r="H115" t="s">
        <v>435</v>
      </c>
    </row>
    <row r="116" spans="2:8">
      <c r="B116">
        <v>65</v>
      </c>
      <c r="C116">
        <v>0.500591039243382</v>
      </c>
      <c r="D116">
        <v>6.35</v>
      </c>
      <c r="E116">
        <v>0</v>
      </c>
      <c r="F116">
        <v>0.10312622497974901</v>
      </c>
      <c r="G116">
        <f>ATAN(E116/D116)</f>
        <v>0</v>
      </c>
      <c r="H116">
        <f>F116</f>
        <v>0.10312622497974901</v>
      </c>
    </row>
    <row r="117" spans="2:8">
      <c r="B117">
        <v>66</v>
      </c>
      <c r="C117">
        <v>0.50000000002721801</v>
      </c>
      <c r="D117">
        <v>6.2279865305605098</v>
      </c>
      <c r="E117">
        <v>-1.2388235448024101</v>
      </c>
      <c r="F117">
        <v>0.102854401623346</v>
      </c>
      <c r="G117">
        <f>ATAN(E117/D117)</f>
        <v>-0.19634954084936151</v>
      </c>
      <c r="H117">
        <f t="shared" ref="H117:H148" si="0">F117</f>
        <v>0.102854401623346</v>
      </c>
    </row>
    <row r="118" spans="2:8">
      <c r="B118">
        <v>67</v>
      </c>
      <c r="C118">
        <v>0.500591039243381</v>
      </c>
      <c r="D118">
        <v>5.8666350314466698</v>
      </c>
      <c r="E118">
        <v>-2.4300397955183102</v>
      </c>
      <c r="F118">
        <v>0.101730049925686</v>
      </c>
      <c r="G118">
        <f t="shared" ref="G118:G124" si="1">ATAN(E118/D118)</f>
        <v>-0.39269908169872275</v>
      </c>
      <c r="H118">
        <f t="shared" si="0"/>
        <v>0.101730049925686</v>
      </c>
    </row>
    <row r="119" spans="2:8">
      <c r="B119">
        <v>68</v>
      </c>
      <c r="C119">
        <v>0.50000000002721701</v>
      </c>
      <c r="D119">
        <v>5.2798320381211603</v>
      </c>
      <c r="E119">
        <v>-3.5278709796744701</v>
      </c>
      <c r="F119">
        <v>9.9081526902017103E-2</v>
      </c>
      <c r="G119">
        <f t="shared" si="1"/>
        <v>-0.58904862254808588</v>
      </c>
      <c r="H119">
        <f t="shared" si="0"/>
        <v>9.9081526902017103E-2</v>
      </c>
    </row>
    <row r="120" spans="2:8">
      <c r="B120">
        <v>69</v>
      </c>
      <c r="C120">
        <v>0.50059103924336901</v>
      </c>
      <c r="D120">
        <v>4.4901280605345697</v>
      </c>
      <c r="E120">
        <v>-4.4901280605345697</v>
      </c>
      <c r="F120">
        <v>9.4442108655218501E-2</v>
      </c>
      <c r="G120">
        <f t="shared" si="1"/>
        <v>-0.78539816339744828</v>
      </c>
      <c r="H120">
        <f t="shared" si="0"/>
        <v>9.4442108655218501E-2</v>
      </c>
    </row>
    <row r="121" spans="2:8">
      <c r="B121">
        <v>70</v>
      </c>
      <c r="C121">
        <v>0.50000000002721001</v>
      </c>
      <c r="D121">
        <v>3.5278709796744701</v>
      </c>
      <c r="E121">
        <v>-5.2798320381211603</v>
      </c>
      <c r="F121">
        <v>8.8109495670056603E-2</v>
      </c>
      <c r="G121">
        <f t="shared" si="1"/>
        <v>-0.98174770424681079</v>
      </c>
      <c r="H121">
        <f t="shared" si="0"/>
        <v>8.8109495670056603E-2</v>
      </c>
    </row>
    <row r="122" spans="2:8">
      <c r="B122">
        <v>71</v>
      </c>
      <c r="C122">
        <v>0.50059103924327397</v>
      </c>
      <c r="D122">
        <v>2.4300397955183199</v>
      </c>
      <c r="E122">
        <v>-5.8666350314466698</v>
      </c>
      <c r="F122">
        <v>8.1347278846066795E-2</v>
      </c>
      <c r="G122">
        <f t="shared" si="1"/>
        <v>-1.1780972450961724</v>
      </c>
      <c r="H122">
        <f t="shared" si="0"/>
        <v>8.1347278846066795E-2</v>
      </c>
    </row>
    <row r="123" spans="2:8">
      <c r="B123">
        <v>72</v>
      </c>
      <c r="C123">
        <v>0.50000000002752498</v>
      </c>
      <c r="D123">
        <v>1.2388235448024101</v>
      </c>
      <c r="E123">
        <v>-6.2279865305605098</v>
      </c>
      <c r="F123">
        <v>7.6080261005268907E-2</v>
      </c>
      <c r="G123">
        <f t="shared" si="1"/>
        <v>-1.3744467859455352</v>
      </c>
      <c r="H123">
        <f t="shared" si="0"/>
        <v>7.6080261005268907E-2</v>
      </c>
    </row>
    <row r="124" spans="2:8">
      <c r="B124">
        <v>73</v>
      </c>
      <c r="C124">
        <v>0.500591039244489</v>
      </c>
      <c r="D124" s="1">
        <v>1.38907982338842E-15</v>
      </c>
      <c r="E124">
        <v>-6.3499999999999899</v>
      </c>
      <c r="F124">
        <v>7.4082187374307801E-2</v>
      </c>
      <c r="G124">
        <f t="shared" si="1"/>
        <v>-1.5707963267948963</v>
      </c>
      <c r="H124">
        <f t="shared" si="0"/>
        <v>7.4082187374307801E-2</v>
      </c>
    </row>
    <row r="125" spans="2:8">
      <c r="B125">
        <v>74</v>
      </c>
      <c r="C125">
        <v>0.50000000002752498</v>
      </c>
      <c r="D125">
        <v>-1.2388235448024101</v>
      </c>
      <c r="E125">
        <v>-6.2279865305605098</v>
      </c>
      <c r="F125">
        <v>7.6080261005267394E-2</v>
      </c>
      <c r="G125">
        <f>-(PI()-ATAN(E125/D125))</f>
        <v>-1.767145867644258</v>
      </c>
      <c r="H125">
        <f t="shared" si="0"/>
        <v>7.6080261005267394E-2</v>
      </c>
    </row>
    <row r="126" spans="2:8">
      <c r="B126">
        <v>75</v>
      </c>
      <c r="C126">
        <v>0.50059103924327297</v>
      </c>
      <c r="D126">
        <v>-2.4300397955183102</v>
      </c>
      <c r="E126">
        <v>-5.8666350314466698</v>
      </c>
      <c r="F126">
        <v>8.1347278846066601E-2</v>
      </c>
      <c r="G126">
        <f>-(PI()-ATAN(E126/D126))</f>
        <v>-1.9634954084936194</v>
      </c>
      <c r="H126">
        <f t="shared" si="0"/>
        <v>8.1347278846066601E-2</v>
      </c>
    </row>
    <row r="127" spans="2:8">
      <c r="B127">
        <v>76</v>
      </c>
      <c r="C127">
        <v>0.50000000002721001</v>
      </c>
      <c r="D127">
        <v>-3.5278709796744701</v>
      </c>
      <c r="E127">
        <v>-5.2798320381211603</v>
      </c>
      <c r="F127">
        <v>8.8109495670057894E-2</v>
      </c>
      <c r="G127">
        <f t="shared" ref="G127:G140" si="2">-(PI()-ATAN(E127/D127))</f>
        <v>-2.1598449493429825</v>
      </c>
      <c r="H127">
        <f t="shared" si="0"/>
        <v>8.8109495670057894E-2</v>
      </c>
    </row>
    <row r="128" spans="2:8">
      <c r="B128">
        <v>77</v>
      </c>
      <c r="C128">
        <v>0.50059103924336901</v>
      </c>
      <c r="D128">
        <v>-4.4901280605345697</v>
      </c>
      <c r="E128">
        <v>-4.4901280605345697</v>
      </c>
      <c r="F128">
        <v>9.4442108655217294E-2</v>
      </c>
      <c r="G128">
        <f t="shared" si="2"/>
        <v>-2.3561944901923448</v>
      </c>
      <c r="H128">
        <f t="shared" si="0"/>
        <v>9.4442108655217294E-2</v>
      </c>
    </row>
    <row r="129" spans="2:8">
      <c r="B129">
        <v>78</v>
      </c>
      <c r="C129">
        <v>0.50000000002721701</v>
      </c>
      <c r="D129">
        <v>-5.2798320381211603</v>
      </c>
      <c r="E129">
        <v>-3.5278709796744701</v>
      </c>
      <c r="F129">
        <v>9.9081526902015493E-2</v>
      </c>
      <c r="G129">
        <f t="shared" si="2"/>
        <v>-2.5525440310417071</v>
      </c>
      <c r="H129">
        <f t="shared" si="0"/>
        <v>9.9081526902015493E-2</v>
      </c>
    </row>
    <row r="130" spans="2:8">
      <c r="B130">
        <v>79</v>
      </c>
      <c r="C130">
        <v>0.500591039243381</v>
      </c>
      <c r="D130">
        <v>-5.86663503144666</v>
      </c>
      <c r="E130">
        <v>-2.4300397955183199</v>
      </c>
      <c r="F130">
        <v>0.101730049925688</v>
      </c>
      <c r="G130">
        <f t="shared" si="2"/>
        <v>-2.7488935718910685</v>
      </c>
      <c r="H130">
        <f t="shared" si="0"/>
        <v>0.101730049925688</v>
      </c>
    </row>
    <row r="131" spans="2:8">
      <c r="B131">
        <v>80</v>
      </c>
      <c r="C131">
        <v>0.50000000002721801</v>
      </c>
      <c r="D131">
        <v>-6.2279865305605098</v>
      </c>
      <c r="E131">
        <v>-1.2388235448024101</v>
      </c>
      <c r="F131">
        <v>0.102854401623347</v>
      </c>
      <c r="G131">
        <f t="shared" si="2"/>
        <v>-2.9452431127404317</v>
      </c>
      <c r="H131">
        <f t="shared" si="0"/>
        <v>0.102854401623347</v>
      </c>
    </row>
    <row r="132" spans="2:8">
      <c r="B132">
        <v>81</v>
      </c>
      <c r="C132">
        <v>0.500591039243383</v>
      </c>
      <c r="D132">
        <v>-6.3499999999999899</v>
      </c>
      <c r="E132" s="1">
        <v>-1.5623353305516099E-15</v>
      </c>
      <c r="F132">
        <v>0.10312622497974699</v>
      </c>
      <c r="G132">
        <f t="shared" si="2"/>
        <v>-3.1415926535897927</v>
      </c>
      <c r="H132">
        <f t="shared" si="0"/>
        <v>0.10312622497974699</v>
      </c>
    </row>
    <row r="133" spans="2:8">
      <c r="B133">
        <v>82</v>
      </c>
      <c r="C133">
        <v>0.50000000002721801</v>
      </c>
      <c r="D133">
        <v>-6.2279865305605098</v>
      </c>
      <c r="E133">
        <v>1.2388235448024101</v>
      </c>
      <c r="F133">
        <v>0.102854401623347</v>
      </c>
      <c r="G133">
        <f t="shared" si="2"/>
        <v>-3.3379421944391545</v>
      </c>
      <c r="H133">
        <f t="shared" si="0"/>
        <v>0.102854401623347</v>
      </c>
    </row>
    <row r="134" spans="2:8">
      <c r="B134">
        <v>83</v>
      </c>
      <c r="C134">
        <v>0.50059103924338</v>
      </c>
      <c r="D134">
        <v>-5.8666350314466698</v>
      </c>
      <c r="E134">
        <v>2.4300397955183102</v>
      </c>
      <c r="F134">
        <v>0.101730049925687</v>
      </c>
      <c r="G134">
        <f t="shared" si="2"/>
        <v>-3.5342917352885159</v>
      </c>
      <c r="H134">
        <f t="shared" si="0"/>
        <v>0.101730049925687</v>
      </c>
    </row>
    <row r="135" spans="2:8">
      <c r="B135">
        <v>84</v>
      </c>
      <c r="C135">
        <v>0.50000000002721701</v>
      </c>
      <c r="D135">
        <v>-5.2798320381211603</v>
      </c>
      <c r="E135">
        <v>3.5278709796744701</v>
      </c>
      <c r="F135">
        <v>9.9081526902013703E-2</v>
      </c>
      <c r="G135">
        <f t="shared" si="2"/>
        <v>-3.7306412761378791</v>
      </c>
      <c r="H135">
        <f t="shared" si="0"/>
        <v>9.9081526902013703E-2</v>
      </c>
    </row>
    <row r="136" spans="2:8">
      <c r="B136">
        <v>85</v>
      </c>
      <c r="C136">
        <v>0.50059103924336901</v>
      </c>
      <c r="D136">
        <v>-4.4901280605345697</v>
      </c>
      <c r="E136">
        <v>4.4901280605345697</v>
      </c>
      <c r="F136">
        <v>9.4442108655217197E-2</v>
      </c>
      <c r="G136">
        <f t="shared" si="2"/>
        <v>-3.9269908169872414</v>
      </c>
      <c r="H136">
        <f t="shared" si="0"/>
        <v>9.4442108655217197E-2</v>
      </c>
    </row>
    <row r="137" spans="2:8">
      <c r="B137">
        <v>86</v>
      </c>
      <c r="C137">
        <v>0.50000000002721001</v>
      </c>
      <c r="D137">
        <v>-3.5278709796744701</v>
      </c>
      <c r="E137">
        <v>5.2798320381211497</v>
      </c>
      <c r="F137">
        <v>8.8109495670059101E-2</v>
      </c>
      <c r="G137">
        <f t="shared" si="2"/>
        <v>-4.1233403578366028</v>
      </c>
      <c r="H137">
        <f t="shared" si="0"/>
        <v>8.8109495670059101E-2</v>
      </c>
    </row>
    <row r="138" spans="2:8">
      <c r="B138">
        <v>87</v>
      </c>
      <c r="C138">
        <v>0.50059103924327397</v>
      </c>
      <c r="D138">
        <v>-2.4300397955183199</v>
      </c>
      <c r="E138">
        <v>5.86663503144666</v>
      </c>
      <c r="F138">
        <v>8.1347278846063201E-2</v>
      </c>
      <c r="G138">
        <f t="shared" si="2"/>
        <v>-4.3196898986859651</v>
      </c>
      <c r="H138">
        <f t="shared" si="0"/>
        <v>8.1347278846063201E-2</v>
      </c>
    </row>
    <row r="139" spans="2:8">
      <c r="B139">
        <v>88</v>
      </c>
      <c r="C139">
        <v>0.50000000002752498</v>
      </c>
      <c r="D139">
        <v>-1.2388235448024101</v>
      </c>
      <c r="E139">
        <v>6.2279865305605098</v>
      </c>
      <c r="F139">
        <v>7.6080261005268601E-2</v>
      </c>
      <c r="G139">
        <f t="shared" si="2"/>
        <v>-4.5160394395353283</v>
      </c>
      <c r="H139">
        <f t="shared" si="0"/>
        <v>7.6080261005268601E-2</v>
      </c>
    </row>
    <row r="140" spans="2:8">
      <c r="B140">
        <v>89</v>
      </c>
      <c r="C140">
        <v>0.500591039244489</v>
      </c>
      <c r="D140" s="1">
        <v>-1.08235902879227E-15</v>
      </c>
      <c r="E140">
        <v>6.3499999999999899</v>
      </c>
      <c r="F140">
        <v>7.4082187374308994E-2</v>
      </c>
      <c r="G140">
        <f t="shared" si="2"/>
        <v>-4.7123889803846897</v>
      </c>
      <c r="H140">
        <f t="shared" si="0"/>
        <v>7.4082187374308994E-2</v>
      </c>
    </row>
    <row r="141" spans="2:8">
      <c r="B141">
        <v>90</v>
      </c>
      <c r="C141">
        <v>0.50000000002752498</v>
      </c>
      <c r="D141">
        <v>1.2388235448024101</v>
      </c>
      <c r="E141">
        <v>6.2279865305605098</v>
      </c>
      <c r="F141">
        <v>7.60802610052696E-2</v>
      </c>
      <c r="G141">
        <f>-(2*PI()-ATAN(E141/D141))</f>
        <v>-4.9087385212340511</v>
      </c>
      <c r="H141">
        <f t="shared" si="0"/>
        <v>7.60802610052696E-2</v>
      </c>
    </row>
    <row r="142" spans="2:8">
      <c r="B142">
        <v>91</v>
      </c>
      <c r="C142">
        <v>0.50059103924327397</v>
      </c>
      <c r="D142">
        <v>2.4300397955183102</v>
      </c>
      <c r="E142">
        <v>5.86663503144666</v>
      </c>
      <c r="F142">
        <v>8.1347278846063395E-2</v>
      </c>
      <c r="G142">
        <f t="shared" ref="G142:G148" si="3">-(2*PI()-ATAN(E142/D142))</f>
        <v>-5.1050880620834125</v>
      </c>
      <c r="H142">
        <f t="shared" si="0"/>
        <v>8.1347278846063395E-2</v>
      </c>
    </row>
    <row r="143" spans="2:8">
      <c r="B143">
        <v>92</v>
      </c>
      <c r="C143">
        <v>0.50000000002721001</v>
      </c>
      <c r="D143">
        <v>3.5278709796744701</v>
      </c>
      <c r="E143">
        <v>5.2798320381211603</v>
      </c>
      <c r="F143">
        <v>8.8109495670056007E-2</v>
      </c>
      <c r="G143">
        <f t="shared" si="3"/>
        <v>-5.3014376029327757</v>
      </c>
      <c r="H143">
        <f t="shared" si="0"/>
        <v>8.8109495670056007E-2</v>
      </c>
    </row>
    <row r="144" spans="2:8">
      <c r="B144">
        <v>93</v>
      </c>
      <c r="C144">
        <v>0.50059103924336901</v>
      </c>
      <c r="D144">
        <v>4.4901280605345697</v>
      </c>
      <c r="E144">
        <v>4.4901280605345697</v>
      </c>
      <c r="F144">
        <v>9.4442108655218002E-2</v>
      </c>
      <c r="G144">
        <f t="shared" si="3"/>
        <v>-5.497787143782138</v>
      </c>
      <c r="H144">
        <f t="shared" si="0"/>
        <v>9.4442108655218002E-2</v>
      </c>
    </row>
    <row r="145" spans="2:8">
      <c r="B145">
        <v>94</v>
      </c>
      <c r="C145">
        <v>0.50000000002721701</v>
      </c>
      <c r="D145">
        <v>5.2798320381211497</v>
      </c>
      <c r="E145">
        <v>3.5278709796744701</v>
      </c>
      <c r="F145">
        <v>9.9081526902013203E-2</v>
      </c>
      <c r="G145">
        <f t="shared" si="3"/>
        <v>-5.6941366846314994</v>
      </c>
      <c r="H145">
        <f t="shared" si="0"/>
        <v>9.9081526902013203E-2</v>
      </c>
    </row>
    <row r="146" spans="2:8">
      <c r="B146">
        <v>95</v>
      </c>
      <c r="C146">
        <v>0.50059103924338</v>
      </c>
      <c r="D146">
        <v>5.86663503144666</v>
      </c>
      <c r="E146">
        <v>2.4300397955183199</v>
      </c>
      <c r="F146">
        <v>0.101730049925688</v>
      </c>
      <c r="G146">
        <f t="shared" si="3"/>
        <v>-5.8904862254808616</v>
      </c>
      <c r="H146">
        <f t="shared" si="0"/>
        <v>0.101730049925688</v>
      </c>
    </row>
    <row r="147" spans="2:8">
      <c r="B147">
        <v>96</v>
      </c>
      <c r="C147">
        <v>0.500000000027219</v>
      </c>
      <c r="D147">
        <v>6.2279865305605098</v>
      </c>
      <c r="E147">
        <v>1.2388235448024101</v>
      </c>
      <c r="F147">
        <v>0.102854401623349</v>
      </c>
      <c r="G147">
        <f t="shared" si="3"/>
        <v>-6.0868357663302248</v>
      </c>
      <c r="H147">
        <f t="shared" si="0"/>
        <v>0.102854401623349</v>
      </c>
    </row>
    <row r="148" spans="2:8">
      <c r="C148">
        <v>0.500591039243382</v>
      </c>
      <c r="D148">
        <v>6.35</v>
      </c>
      <c r="E148">
        <v>0</v>
      </c>
      <c r="F148">
        <v>0.10312622497974901</v>
      </c>
      <c r="G148">
        <f t="shared" si="3"/>
        <v>-6.2831853071795862</v>
      </c>
      <c r="H148">
        <f t="shared" si="0"/>
        <v>0.10312622497974901</v>
      </c>
    </row>
    <row r="149" spans="2:8">
      <c r="B149" t="s">
        <v>87</v>
      </c>
      <c r="C149" t="s">
        <v>84</v>
      </c>
      <c r="D149" t="s">
        <v>85</v>
      </c>
      <c r="E149" t="s">
        <v>86</v>
      </c>
      <c r="F149">
        <f>AVERAGE(F116:F147)</f>
        <v>9.1531166100585787E-2</v>
      </c>
    </row>
    <row r="150" spans="2:8">
      <c r="B150">
        <v>1</v>
      </c>
      <c r="C150">
        <v>6.5</v>
      </c>
      <c r="D150">
        <v>0</v>
      </c>
      <c r="E150">
        <v>9.9473957467035606E-2</v>
      </c>
    </row>
    <row r="151" spans="2:8">
      <c r="B151">
        <v>2</v>
      </c>
      <c r="C151">
        <v>6.6499999999999897</v>
      </c>
      <c r="D151">
        <v>0</v>
      </c>
      <c r="E151">
        <v>9.5788811881629798E-2</v>
      </c>
    </row>
    <row r="152" spans="2:8">
      <c r="B152">
        <v>3</v>
      </c>
      <c r="C152">
        <v>6.8</v>
      </c>
      <c r="D152">
        <v>0</v>
      </c>
      <c r="E152">
        <v>9.22726517033296E-2</v>
      </c>
    </row>
    <row r="153" spans="2:8">
      <c r="B153">
        <v>4</v>
      </c>
      <c r="C153">
        <v>6.9499999999999904</v>
      </c>
      <c r="D153">
        <v>0</v>
      </c>
      <c r="E153">
        <v>8.8819485959217598E-2</v>
      </c>
    </row>
    <row r="154" spans="2:8">
      <c r="B154">
        <v>5</v>
      </c>
      <c r="C154">
        <v>7.1</v>
      </c>
      <c r="D154">
        <v>0</v>
      </c>
      <c r="E154">
        <v>8.5445543159533593E-2</v>
      </c>
    </row>
    <row r="155" spans="2:8">
      <c r="B155">
        <v>6</v>
      </c>
      <c r="C155">
        <v>7.25</v>
      </c>
      <c r="D155">
        <v>0</v>
      </c>
      <c r="E155">
        <v>8.2146685349037005E-2</v>
      </c>
    </row>
    <row r="156" spans="2:8">
      <c r="B156">
        <v>7</v>
      </c>
      <c r="C156">
        <v>7.3999999999999897</v>
      </c>
      <c r="D156">
        <v>0</v>
      </c>
      <c r="E156">
        <v>7.8918984701737596E-2</v>
      </c>
    </row>
    <row r="157" spans="2:8">
      <c r="B157">
        <v>8</v>
      </c>
      <c r="C157">
        <v>7.55</v>
      </c>
      <c r="D157">
        <v>0</v>
      </c>
      <c r="E157">
        <v>7.5758883379257694E-2</v>
      </c>
    </row>
    <row r="158" spans="2:8">
      <c r="B158">
        <v>9</v>
      </c>
      <c r="C158">
        <v>7.7</v>
      </c>
      <c r="D158">
        <v>0</v>
      </c>
      <c r="E158">
        <v>7.2662998650910499E-2</v>
      </c>
    </row>
    <row r="159" spans="2:8">
      <c r="B159">
        <v>10</v>
      </c>
      <c r="C159">
        <v>7.85</v>
      </c>
      <c r="D159">
        <v>0</v>
      </c>
      <c r="E159">
        <v>6.9628086828506006E-2</v>
      </c>
    </row>
    <row r="160" spans="2:8">
      <c r="B160">
        <v>11</v>
      </c>
      <c r="C160">
        <v>8</v>
      </c>
      <c r="D160">
        <v>0</v>
      </c>
      <c r="E160">
        <v>6.6651034797508293E-2</v>
      </c>
    </row>
    <row r="161" spans="2:5">
      <c r="B161">
        <v>12</v>
      </c>
      <c r="C161">
        <v>8.15</v>
      </c>
      <c r="D161">
        <v>0</v>
      </c>
      <c r="E161">
        <v>6.3728853383940104E-2</v>
      </c>
    </row>
    <row r="162" spans="2:5">
      <c r="B162">
        <v>13</v>
      </c>
      <c r="C162">
        <v>8.3000000000000007</v>
      </c>
      <c r="D162">
        <v>0</v>
      </c>
      <c r="E162">
        <v>6.0858670181587901E-2</v>
      </c>
    </row>
    <row r="163" spans="2:5">
      <c r="B163">
        <v>14</v>
      </c>
      <c r="C163">
        <v>8.4499999999999993</v>
      </c>
      <c r="D163">
        <v>0</v>
      </c>
      <c r="E163">
        <v>5.8037722157276303E-2</v>
      </c>
    </row>
    <row r="164" spans="2:5">
      <c r="B164">
        <v>15</v>
      </c>
      <c r="C164">
        <v>8.6</v>
      </c>
      <c r="D164">
        <v>0</v>
      </c>
      <c r="E164">
        <v>5.5263348348124103E-2</v>
      </c>
    </row>
    <row r="165" spans="2:5">
      <c r="B165">
        <v>16</v>
      </c>
      <c r="C165">
        <v>8.75</v>
      </c>
      <c r="D165">
        <v>0</v>
      </c>
      <c r="E165">
        <v>5.2532982810273701E-2</v>
      </c>
    </row>
    <row r="166" spans="2:5">
      <c r="B166">
        <v>17</v>
      </c>
      <c r="C166">
        <v>8.9</v>
      </c>
      <c r="D166">
        <v>0</v>
      </c>
      <c r="E166">
        <v>4.9844147889927602E-2</v>
      </c>
    </row>
    <row r="167" spans="2:5">
      <c r="B167">
        <v>18</v>
      </c>
      <c r="C167">
        <v>9.0500000000000007</v>
      </c>
      <c r="D167">
        <v>0</v>
      </c>
      <c r="E167">
        <v>4.7194447842735E-2</v>
      </c>
    </row>
    <row r="168" spans="2:5">
      <c r="B168">
        <v>19</v>
      </c>
      <c r="C168">
        <v>9.1999999999999993</v>
      </c>
      <c r="D168">
        <v>0</v>
      </c>
      <c r="E168">
        <v>4.4581562804411397E-2</v>
      </c>
    </row>
    <row r="169" spans="2:5">
      <c r="B169">
        <v>20</v>
      </c>
      <c r="C169">
        <v>9.35</v>
      </c>
      <c r="D169">
        <v>0</v>
      </c>
      <c r="E169">
        <v>4.2003243103190903E-2</v>
      </c>
    </row>
    <row r="171" spans="2:5">
      <c r="B171" t="s">
        <v>88</v>
      </c>
      <c r="C171" t="s">
        <v>439</v>
      </c>
    </row>
    <row r="172" spans="2:5">
      <c r="B172">
        <v>0</v>
      </c>
      <c r="C172">
        <v>1.5255468473959999E-2</v>
      </c>
    </row>
    <row r="173" spans="2:5">
      <c r="B173">
        <v>1.1875</v>
      </c>
      <c r="C173">
        <v>1.4902608563880501E-2</v>
      </c>
    </row>
    <row r="174" spans="2:5">
      <c r="B174">
        <v>2.375</v>
      </c>
      <c r="C174">
        <v>1.38923912931137E-2</v>
      </c>
    </row>
    <row r="175" spans="2:5">
      <c r="B175">
        <v>3.5625</v>
      </c>
      <c r="C175">
        <v>1.2304945153880101E-2</v>
      </c>
    </row>
    <row r="176" spans="2:5">
      <c r="B176">
        <v>4.75</v>
      </c>
      <c r="C176">
        <v>1.02715018615746E-2</v>
      </c>
    </row>
    <row r="177" spans="2:3">
      <c r="B177">
        <v>5.9375</v>
      </c>
      <c r="C177">
        <v>7.9238881413419299E-3</v>
      </c>
    </row>
    <row r="178" spans="2:3">
      <c r="B178">
        <v>7.125</v>
      </c>
      <c r="C178">
        <v>5.3727383592468304E-3</v>
      </c>
    </row>
    <row r="179" spans="2:3">
      <c r="B179">
        <v>8.3125</v>
      </c>
      <c r="C179">
        <v>2.7119608209554302E-3</v>
      </c>
    </row>
    <row r="180" spans="2:3">
      <c r="B180">
        <v>9.5</v>
      </c>
      <c r="C180" s="1">
        <v>1.3375389689072501E-7</v>
      </c>
    </row>
    <row r="181" spans="2:3">
      <c r="B181">
        <v>11</v>
      </c>
      <c r="C181">
        <v>3.4502631307436601E-3</v>
      </c>
    </row>
    <row r="182" spans="2:3">
      <c r="B182">
        <v>12.5</v>
      </c>
      <c r="C182">
        <v>6.9722114720825604E-3</v>
      </c>
    </row>
    <row r="183" spans="2:3">
      <c r="B183">
        <v>14</v>
      </c>
      <c r="C183">
        <v>1.0612389882695699E-2</v>
      </c>
    </row>
    <row r="184" spans="2:3">
      <c r="B184">
        <v>15.5</v>
      </c>
      <c r="C184">
        <v>1.4248395638446799E-2</v>
      </c>
    </row>
    <row r="185" spans="2:3">
      <c r="B185">
        <v>17</v>
      </c>
      <c r="C185">
        <v>1.7649291277435399E-2</v>
      </c>
    </row>
    <row r="186" spans="2:3">
      <c r="B186">
        <v>18.5</v>
      </c>
      <c r="C186">
        <v>2.0404358760335899E-2</v>
      </c>
    </row>
    <row r="187" spans="2:3">
      <c r="B187">
        <v>20</v>
      </c>
      <c r="C187">
        <v>2.2125240773028899E-2</v>
      </c>
    </row>
    <row r="188" spans="2:3">
      <c r="B188">
        <v>21.5</v>
      </c>
      <c r="C188">
        <v>2.2707830511076402E-2</v>
      </c>
    </row>
    <row r="189" spans="2:3">
      <c r="B189">
        <v>23</v>
      </c>
      <c r="C189">
        <v>2.2125240773029201E-2</v>
      </c>
    </row>
    <row r="190" spans="2:3">
      <c r="B190">
        <v>24.5</v>
      </c>
      <c r="C190">
        <v>2.0404358760334598E-2</v>
      </c>
    </row>
    <row r="191" spans="2:3">
      <c r="B191">
        <v>26</v>
      </c>
      <c r="C191">
        <v>1.7649291277436401E-2</v>
      </c>
    </row>
    <row r="192" spans="2:3">
      <c r="B192">
        <v>27.5</v>
      </c>
      <c r="C192">
        <v>1.4248395638445099E-2</v>
      </c>
    </row>
    <row r="193" spans="2:3">
      <c r="B193">
        <v>29</v>
      </c>
      <c r="C193">
        <v>1.0612389882697E-2</v>
      </c>
    </row>
    <row r="194" spans="2:3">
      <c r="B194">
        <v>30.5</v>
      </c>
      <c r="C194">
        <v>6.9722114720787596E-3</v>
      </c>
    </row>
    <row r="195" spans="2:3">
      <c r="B195">
        <v>32</v>
      </c>
      <c r="C195">
        <v>3.4502631307460402E-3</v>
      </c>
    </row>
    <row r="196" spans="2:3">
      <c r="B196">
        <v>33.5</v>
      </c>
      <c r="C196" s="1">
        <v>1.3375389446529699E-7</v>
      </c>
    </row>
    <row r="197" spans="2:3">
      <c r="B197">
        <v>34.6875</v>
      </c>
      <c r="C197">
        <v>2.7119608209555902E-3</v>
      </c>
    </row>
    <row r="198" spans="2:3">
      <c r="B198">
        <v>35.875</v>
      </c>
      <c r="C198">
        <v>5.3727383592447903E-3</v>
      </c>
    </row>
    <row r="199" spans="2:3">
      <c r="B199">
        <v>37.0625</v>
      </c>
      <c r="C199">
        <v>7.9238881413450698E-3</v>
      </c>
    </row>
    <row r="200" spans="2:3">
      <c r="B200">
        <v>38.25</v>
      </c>
      <c r="C200">
        <v>1.0271501861569599E-2</v>
      </c>
    </row>
    <row r="201" spans="2:3">
      <c r="B201">
        <v>39.4375</v>
      </c>
      <c r="C201">
        <v>1.23049451538783E-2</v>
      </c>
    </row>
    <row r="202" spans="2:3">
      <c r="B202">
        <v>40.625</v>
      </c>
      <c r="C202">
        <v>1.3892391293112E-2</v>
      </c>
    </row>
    <row r="203" spans="2:3">
      <c r="B203">
        <v>41.8125</v>
      </c>
      <c r="C203">
        <v>1.4902608563881099E-2</v>
      </c>
    </row>
    <row r="204" spans="2:3">
      <c r="B204">
        <v>43</v>
      </c>
      <c r="C204">
        <v>1.5255468473956601E-2</v>
      </c>
    </row>
    <row r="205" spans="2:3">
      <c r="B205">
        <v>44.1875</v>
      </c>
      <c r="C205">
        <v>1.49026085638809E-2</v>
      </c>
    </row>
    <row r="206" spans="2:3">
      <c r="B206">
        <v>45.375</v>
      </c>
      <c r="C206">
        <v>1.38923912931136E-2</v>
      </c>
    </row>
    <row r="207" spans="2:3">
      <c r="B207">
        <v>46.5625</v>
      </c>
      <c r="C207">
        <v>1.2304945153874701E-2</v>
      </c>
    </row>
    <row r="208" spans="2:3">
      <c r="B208">
        <v>47.75</v>
      </c>
      <c r="C208">
        <v>1.02715018615779E-2</v>
      </c>
    </row>
    <row r="209" spans="2:3">
      <c r="B209">
        <v>48.9375</v>
      </c>
      <c r="C209">
        <v>7.9238881413429205E-3</v>
      </c>
    </row>
    <row r="210" spans="2:3">
      <c r="B210">
        <v>50.125</v>
      </c>
      <c r="C210">
        <v>5.3727383592446698E-3</v>
      </c>
    </row>
    <row r="211" spans="2:3">
      <c r="B211">
        <v>51.3125</v>
      </c>
      <c r="C211">
        <v>2.71196082095551E-3</v>
      </c>
    </row>
    <row r="212" spans="2:3">
      <c r="B212">
        <v>52.5</v>
      </c>
      <c r="C212" s="1">
        <v>1.33753897753018E-7</v>
      </c>
    </row>
    <row r="213" spans="2:3">
      <c r="B213">
        <v>54</v>
      </c>
      <c r="C213">
        <v>3.4502631307451901E-3</v>
      </c>
    </row>
    <row r="214" spans="2:3">
      <c r="B214">
        <v>55.5</v>
      </c>
      <c r="C214">
        <v>6.9722114720816297E-3</v>
      </c>
    </row>
    <row r="215" spans="2:3">
      <c r="B215">
        <v>57</v>
      </c>
      <c r="C215">
        <v>1.06123898826935E-2</v>
      </c>
    </row>
    <row r="216" spans="2:3">
      <c r="B216">
        <v>58.5</v>
      </c>
      <c r="C216">
        <v>1.4248395638450199E-2</v>
      </c>
    </row>
    <row r="217" spans="2:3">
      <c r="B217">
        <v>60</v>
      </c>
      <c r="C217">
        <v>1.7649291277435499E-2</v>
      </c>
    </row>
    <row r="218" spans="2:3">
      <c r="B218">
        <v>61.5</v>
      </c>
      <c r="C218">
        <v>2.0404358760339001E-2</v>
      </c>
    </row>
    <row r="219" spans="2:3">
      <c r="B219">
        <v>63</v>
      </c>
      <c r="C219">
        <v>2.21252407730246E-2</v>
      </c>
    </row>
    <row r="220" spans="2:3">
      <c r="B220">
        <v>64.5</v>
      </c>
      <c r="C220">
        <v>2.2707830511084201E-2</v>
      </c>
    </row>
    <row r="221" spans="2:3">
      <c r="B221">
        <v>66</v>
      </c>
      <c r="C221">
        <v>2.2125240773025499E-2</v>
      </c>
    </row>
    <row r="222" spans="2:3">
      <c r="B222">
        <v>67.5</v>
      </c>
      <c r="C222">
        <v>2.0404358760338501E-2</v>
      </c>
    </row>
    <row r="223" spans="2:3">
      <c r="B223">
        <v>69</v>
      </c>
      <c r="C223">
        <v>1.76492912774357E-2</v>
      </c>
    </row>
    <row r="224" spans="2:3">
      <c r="B224">
        <v>70.5</v>
      </c>
      <c r="C224">
        <v>1.4248395638450401E-2</v>
      </c>
    </row>
    <row r="225" spans="2:3">
      <c r="B225">
        <v>72</v>
      </c>
      <c r="C225">
        <v>1.06123898826936E-2</v>
      </c>
    </row>
    <row r="226" spans="2:3">
      <c r="B226">
        <v>73.5</v>
      </c>
      <c r="C226">
        <v>6.97221147208306E-3</v>
      </c>
    </row>
    <row r="227" spans="2:3">
      <c r="B227">
        <v>75</v>
      </c>
      <c r="C227">
        <v>3.4502631307438401E-3</v>
      </c>
    </row>
    <row r="228" spans="2:3">
      <c r="B228">
        <v>76.5</v>
      </c>
      <c r="C228" s="1">
        <v>1.33753898947071E-7</v>
      </c>
    </row>
    <row r="229" spans="2:3">
      <c r="B229">
        <v>77.6875</v>
      </c>
      <c r="C229">
        <v>2.7119608209552701E-3</v>
      </c>
    </row>
    <row r="230" spans="2:3">
      <c r="B230">
        <v>78.875</v>
      </c>
      <c r="C230">
        <v>5.3727383592451104E-3</v>
      </c>
    </row>
    <row r="231" spans="2:3">
      <c r="B231">
        <v>80.0625</v>
      </c>
      <c r="C231">
        <v>7.9238881413423896E-3</v>
      </c>
    </row>
    <row r="232" spans="2:3">
      <c r="B232">
        <v>81.25</v>
      </c>
      <c r="C232">
        <v>1.02715018615737E-2</v>
      </c>
    </row>
    <row r="233" spans="2:3">
      <c r="B233">
        <v>82.4375</v>
      </c>
      <c r="C233">
        <v>1.2304945153878E-2</v>
      </c>
    </row>
    <row r="234" spans="2:3">
      <c r="B234">
        <v>83.625</v>
      </c>
      <c r="C234">
        <v>1.38923912931144E-2</v>
      </c>
    </row>
    <row r="235" spans="2:3">
      <c r="B235">
        <v>84.8125</v>
      </c>
      <c r="C235">
        <v>1.49026085638798E-2</v>
      </c>
    </row>
    <row r="237" spans="2:3">
      <c r="B237">
        <v>90.585944054461706</v>
      </c>
      <c r="C237">
        <v>-2.5063770565652801E-2</v>
      </c>
    </row>
    <row r="238" spans="2:3">
      <c r="B238">
        <v>91.830761736647105</v>
      </c>
      <c r="C238">
        <v>-2.5063770565652801E-2</v>
      </c>
    </row>
    <row r="239" spans="2:3">
      <c r="B239">
        <v>93.075579418832604</v>
      </c>
      <c r="C239">
        <v>-2.5063770565652801E-2</v>
      </c>
    </row>
    <row r="240" spans="2:3">
      <c r="B240">
        <v>94.320397101018003</v>
      </c>
      <c r="C240">
        <v>-2.5063770565652801E-2</v>
      </c>
    </row>
    <row r="241" spans="2:3">
      <c r="B241">
        <v>95.565214783203402</v>
      </c>
      <c r="C241">
        <v>-2.5063770565652801E-2</v>
      </c>
    </row>
    <row r="242" spans="2:3">
      <c r="B242">
        <v>96.810032465388801</v>
      </c>
      <c r="C242">
        <v>-2.5063770565652801E-2</v>
      </c>
    </row>
    <row r="243" spans="2:3">
      <c r="B243">
        <v>98.0548501475742</v>
      </c>
      <c r="C243">
        <v>-2.5063770565652801E-2</v>
      </c>
    </row>
    <row r="244" spans="2:3">
      <c r="B244">
        <v>99.299667829759599</v>
      </c>
      <c r="C244">
        <v>-2.5063770565652801E-2</v>
      </c>
    </row>
    <row r="245" spans="2:3">
      <c r="B245">
        <v>100.544485511945</v>
      </c>
      <c r="C245">
        <v>-2.5063770565652801E-2</v>
      </c>
    </row>
    <row r="246" spans="2:3">
      <c r="B246">
        <v>101.78930319413</v>
      </c>
      <c r="C246">
        <v>-2.5063770565652801E-2</v>
      </c>
    </row>
    <row r="247" spans="2:3">
      <c r="B247">
        <v>103.034120876315</v>
      </c>
      <c r="C247">
        <v>-2.5063770565652801E-2</v>
      </c>
    </row>
    <row r="248" spans="2:3">
      <c r="B248">
        <v>104.278938558501</v>
      </c>
      <c r="C248">
        <v>-2.5063770565652801E-2</v>
      </c>
    </row>
    <row r="249" spans="2:3">
      <c r="B249">
        <v>105.523756240686</v>
      </c>
      <c r="C249">
        <v>-2.5063770565652801E-2</v>
      </c>
    </row>
    <row r="250" spans="2:3">
      <c r="B250">
        <v>106.76857392287199</v>
      </c>
      <c r="C250">
        <v>-2.5063770565652801E-2</v>
      </c>
    </row>
    <row r="251" spans="2:3">
      <c r="B251">
        <v>108.013391605057</v>
      </c>
      <c r="C251">
        <v>-2.5063770565652801E-2</v>
      </c>
    </row>
    <row r="252" spans="2:3">
      <c r="B252">
        <v>109.258209287242</v>
      </c>
      <c r="C252">
        <v>-2.5063770565652801E-2</v>
      </c>
    </row>
    <row r="253" spans="2:3">
      <c r="B253">
        <v>110.50302696942801</v>
      </c>
      <c r="C253">
        <v>-2.5063770565652801E-2</v>
      </c>
    </row>
    <row r="254" spans="2:3">
      <c r="B254">
        <v>111.74784465161299</v>
      </c>
      <c r="C254">
        <v>-2.5063770565652801E-2</v>
      </c>
    </row>
    <row r="255" spans="2:3">
      <c r="B255">
        <v>112.992662333799</v>
      </c>
      <c r="C255">
        <v>-2.5063770565652801E-2</v>
      </c>
    </row>
    <row r="256" spans="2:3">
      <c r="B256">
        <v>114.237480015984</v>
      </c>
      <c r="C256">
        <v>-2.5063770565652801E-2</v>
      </c>
    </row>
    <row r="257" spans="2:3">
      <c r="B257">
        <v>115.48229769817</v>
      </c>
      <c r="C257">
        <v>-2.5063770565652801E-2</v>
      </c>
    </row>
    <row r="258" spans="2:3">
      <c r="B258">
        <v>116.727115380355</v>
      </c>
      <c r="C258">
        <v>-2.5063770565652801E-2</v>
      </c>
    </row>
    <row r="259" spans="2:3">
      <c r="B259">
        <v>117.97193306254</v>
      </c>
      <c r="C259">
        <v>-2.5063770565652801E-2</v>
      </c>
    </row>
    <row r="260" spans="2:3">
      <c r="B260">
        <v>119.216750744726</v>
      </c>
      <c r="C260">
        <v>-2.5063770565652801E-2</v>
      </c>
    </row>
    <row r="261" spans="2:3">
      <c r="B261">
        <v>120.461568426911</v>
      </c>
      <c r="C261">
        <v>-2.5063770565652801E-2</v>
      </c>
    </row>
    <row r="262" spans="2:3">
      <c r="B262">
        <v>121.706386109097</v>
      </c>
      <c r="C262">
        <v>-2.5063770565652801E-2</v>
      </c>
    </row>
    <row r="263" spans="2:3">
      <c r="B263">
        <v>122.951203791282</v>
      </c>
      <c r="C263">
        <v>-2.5063770565652801E-2</v>
      </c>
    </row>
    <row r="264" spans="2:3">
      <c r="B264">
        <v>124.196021473467</v>
      </c>
      <c r="C264">
        <v>-2.5063770565652801E-2</v>
      </c>
    </row>
    <row r="265" spans="2:3">
      <c r="B265">
        <v>125.44083915565299</v>
      </c>
      <c r="C265">
        <v>-2.5063770565652801E-2</v>
      </c>
    </row>
    <row r="266" spans="2:3">
      <c r="B266">
        <v>126.685656837838</v>
      </c>
      <c r="C266">
        <v>-2.5063770565652801E-2</v>
      </c>
    </row>
    <row r="267" spans="2:3">
      <c r="B267">
        <v>127.93047452002401</v>
      </c>
      <c r="C267">
        <v>-2.5063770565652801E-2</v>
      </c>
    </row>
    <row r="268" spans="2:3">
      <c r="B268">
        <v>129.17529220220899</v>
      </c>
      <c r="C268">
        <v>-2.5063770565652801E-2</v>
      </c>
    </row>
  </sheetData>
  <phoneticPr fontId="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D030D-57CB-4E5E-B5C4-7FBDACB694E4}">
  <dimension ref="B1:C79"/>
  <sheetViews>
    <sheetView showGridLines="0" workbookViewId="0">
      <selection activeCell="F10" sqref="F10"/>
    </sheetView>
  </sheetViews>
  <sheetFormatPr defaultRowHeight="18.75"/>
  <sheetData>
    <row r="1" spans="2:3">
      <c r="B1">
        <v>12</v>
      </c>
      <c r="C1">
        <v>0</v>
      </c>
    </row>
    <row r="2" spans="2:3">
      <c r="B2">
        <v>12</v>
      </c>
      <c r="C2">
        <v>1.1875</v>
      </c>
    </row>
    <row r="3" spans="2:3">
      <c r="B3">
        <v>12</v>
      </c>
      <c r="C3">
        <v>2.375</v>
      </c>
    </row>
    <row r="5" spans="2:3">
      <c r="B5">
        <v>12</v>
      </c>
      <c r="C5">
        <v>2.375</v>
      </c>
    </row>
    <row r="6" spans="2:3">
      <c r="B6">
        <v>12</v>
      </c>
      <c r="C6">
        <v>3.5625</v>
      </c>
    </row>
    <row r="7" spans="2:3">
      <c r="B7">
        <v>12</v>
      </c>
      <c r="C7">
        <v>4.75</v>
      </c>
    </row>
    <row r="9" spans="2:3">
      <c r="B9">
        <v>12</v>
      </c>
      <c r="C9">
        <v>4.75</v>
      </c>
    </row>
    <row r="10" spans="2:3">
      <c r="B10">
        <v>12</v>
      </c>
      <c r="C10">
        <v>5.9375</v>
      </c>
    </row>
    <row r="11" spans="2:3">
      <c r="B11">
        <v>12</v>
      </c>
      <c r="C11">
        <v>7.125</v>
      </c>
    </row>
    <row r="13" spans="2:3">
      <c r="B13">
        <v>12</v>
      </c>
      <c r="C13">
        <v>7.125</v>
      </c>
    </row>
    <row r="14" spans="2:3">
      <c r="B14">
        <v>12</v>
      </c>
      <c r="C14">
        <v>8.3125</v>
      </c>
    </row>
    <row r="15" spans="2:3">
      <c r="B15">
        <v>12</v>
      </c>
      <c r="C15">
        <v>9.5</v>
      </c>
    </row>
    <row r="17" spans="2:3">
      <c r="B17">
        <v>12</v>
      </c>
      <c r="C17">
        <v>9.5</v>
      </c>
    </row>
    <row r="18" spans="2:3">
      <c r="B18">
        <v>10.5</v>
      </c>
      <c r="C18">
        <v>9.5</v>
      </c>
    </row>
    <row r="19" spans="2:3">
      <c r="B19">
        <v>9</v>
      </c>
      <c r="C19">
        <v>9.5</v>
      </c>
    </row>
    <row r="21" spans="2:3">
      <c r="B21">
        <v>9</v>
      </c>
      <c r="C21">
        <v>9.5</v>
      </c>
    </row>
    <row r="22" spans="2:3">
      <c r="B22">
        <v>7.5</v>
      </c>
      <c r="C22">
        <v>9.5</v>
      </c>
    </row>
    <row r="23" spans="2:3">
      <c r="B23">
        <v>6</v>
      </c>
      <c r="C23">
        <v>9.5</v>
      </c>
    </row>
    <row r="25" spans="2:3">
      <c r="B25">
        <v>6</v>
      </c>
      <c r="C25">
        <v>9.5</v>
      </c>
    </row>
    <row r="26" spans="2:3">
      <c r="B26">
        <v>4.5</v>
      </c>
      <c r="C26">
        <v>9.5</v>
      </c>
    </row>
    <row r="27" spans="2:3">
      <c r="B27">
        <v>3</v>
      </c>
      <c r="C27">
        <v>9.5</v>
      </c>
    </row>
    <row r="29" spans="2:3">
      <c r="B29">
        <v>3</v>
      </c>
      <c r="C29">
        <v>9.5</v>
      </c>
    </row>
    <row r="30" spans="2:3">
      <c r="B30">
        <v>1.5</v>
      </c>
      <c r="C30">
        <v>9.5</v>
      </c>
    </row>
    <row r="31" spans="2:3">
      <c r="B31">
        <v>0</v>
      </c>
      <c r="C31">
        <v>9.5</v>
      </c>
    </row>
    <row r="33" spans="2:3">
      <c r="B33">
        <v>0</v>
      </c>
      <c r="C33">
        <v>9.5</v>
      </c>
    </row>
    <row r="34" spans="2:3">
      <c r="B34">
        <v>0</v>
      </c>
      <c r="C34">
        <v>9.1062499999999993</v>
      </c>
    </row>
    <row r="35" spans="2:3">
      <c r="B35">
        <v>0</v>
      </c>
      <c r="C35">
        <v>8.7125000000000004</v>
      </c>
    </row>
    <row r="37" spans="2:3">
      <c r="B37">
        <v>0</v>
      </c>
      <c r="C37">
        <v>8.7125000000000004</v>
      </c>
    </row>
    <row r="38" spans="2:3">
      <c r="B38">
        <v>0</v>
      </c>
      <c r="C38">
        <v>8.3187499999999996</v>
      </c>
    </row>
    <row r="39" spans="2:3">
      <c r="B39">
        <v>0</v>
      </c>
      <c r="C39">
        <v>7.9249999999999998</v>
      </c>
    </row>
    <row r="41" spans="2:3">
      <c r="B41">
        <v>0</v>
      </c>
      <c r="C41">
        <v>7.9249999999999998</v>
      </c>
    </row>
    <row r="42" spans="2:3">
      <c r="B42">
        <v>0</v>
      </c>
      <c r="C42">
        <v>7.53125</v>
      </c>
    </row>
    <row r="43" spans="2:3">
      <c r="B43">
        <v>0</v>
      </c>
      <c r="C43">
        <v>7.1374999999999904</v>
      </c>
    </row>
    <row r="45" spans="2:3">
      <c r="B45">
        <v>0</v>
      </c>
      <c r="C45">
        <v>7.1374999999999904</v>
      </c>
    </row>
    <row r="46" spans="2:3">
      <c r="B46">
        <v>0</v>
      </c>
      <c r="C46">
        <v>6.7437499999999897</v>
      </c>
    </row>
    <row r="47" spans="2:3">
      <c r="B47">
        <v>0</v>
      </c>
      <c r="C47">
        <v>6.35</v>
      </c>
    </row>
    <row r="49" spans="2:3">
      <c r="B49">
        <v>0</v>
      </c>
      <c r="C49">
        <v>6.35</v>
      </c>
    </row>
    <row r="50" spans="2:3">
      <c r="B50">
        <v>1.2388235448024101</v>
      </c>
      <c r="C50">
        <v>6.2279865305605098</v>
      </c>
    </row>
    <row r="51" spans="2:3">
      <c r="B51">
        <v>2.4300397955183102</v>
      </c>
      <c r="C51">
        <v>5.8666350314466698</v>
      </c>
    </row>
    <row r="53" spans="2:3">
      <c r="B53">
        <v>2.4300397955183102</v>
      </c>
      <c r="C53">
        <v>5.8666350314466698</v>
      </c>
    </row>
    <row r="54" spans="2:3">
      <c r="B54">
        <v>3.5278709796744701</v>
      </c>
      <c r="C54">
        <v>5.2798320381211603</v>
      </c>
    </row>
    <row r="55" spans="2:3">
      <c r="B55">
        <v>4.4901280605345697</v>
      </c>
      <c r="C55">
        <v>4.4901280605345697</v>
      </c>
    </row>
    <row r="57" spans="2:3">
      <c r="B57">
        <v>4.4901280605345697</v>
      </c>
      <c r="C57">
        <v>4.4901280605345697</v>
      </c>
    </row>
    <row r="58" spans="2:3">
      <c r="B58">
        <v>5.2798320381211603</v>
      </c>
      <c r="C58">
        <v>3.5278709796744701</v>
      </c>
    </row>
    <row r="59" spans="2:3">
      <c r="B59">
        <v>5.8666350314466698</v>
      </c>
      <c r="C59">
        <v>2.4300397955183199</v>
      </c>
    </row>
    <row r="61" spans="2:3">
      <c r="B61">
        <v>5.8666350314466698</v>
      </c>
      <c r="C61">
        <v>2.4300397955183199</v>
      </c>
    </row>
    <row r="62" spans="2:3">
      <c r="B62">
        <v>6.2279865305605098</v>
      </c>
      <c r="C62">
        <v>1.2388235448024101</v>
      </c>
    </row>
    <row r="63" spans="2:3">
      <c r="B63">
        <v>6.35</v>
      </c>
      <c r="C63">
        <v>0</v>
      </c>
    </row>
    <row r="65" spans="2:3">
      <c r="B65">
        <v>6.35</v>
      </c>
      <c r="C65">
        <v>0</v>
      </c>
    </row>
    <row r="66" spans="2:3">
      <c r="B66">
        <v>7.0562499999999897</v>
      </c>
      <c r="C66">
        <v>0</v>
      </c>
    </row>
    <row r="67" spans="2:3">
      <c r="B67">
        <v>7.7624999999999904</v>
      </c>
      <c r="C67">
        <v>0</v>
      </c>
    </row>
    <row r="69" spans="2:3">
      <c r="B69">
        <v>7.7624999999999904</v>
      </c>
      <c r="C69">
        <v>0</v>
      </c>
    </row>
    <row r="70" spans="2:3">
      <c r="B70">
        <v>8.46875</v>
      </c>
      <c r="C70">
        <v>0</v>
      </c>
    </row>
    <row r="71" spans="2:3">
      <c r="B71">
        <v>9.1750000000000007</v>
      </c>
      <c r="C71">
        <v>0</v>
      </c>
    </row>
    <row r="73" spans="2:3">
      <c r="B73">
        <v>9.1750000000000007</v>
      </c>
      <c r="C73">
        <v>0</v>
      </c>
    </row>
    <row r="74" spans="2:3">
      <c r="B74">
        <v>9.8812499999999996</v>
      </c>
      <c r="C74">
        <v>0</v>
      </c>
    </row>
    <row r="75" spans="2:3">
      <c r="B75">
        <v>10.5875</v>
      </c>
      <c r="C75">
        <v>0</v>
      </c>
    </row>
    <row r="77" spans="2:3">
      <c r="B77">
        <v>10.5875</v>
      </c>
      <c r="C77">
        <v>0</v>
      </c>
    </row>
    <row r="78" spans="2:3">
      <c r="B78">
        <v>11.293749999999999</v>
      </c>
      <c r="C78">
        <v>0</v>
      </c>
    </row>
    <row r="79" spans="2:3">
      <c r="B79">
        <v>12</v>
      </c>
      <c r="C79">
        <v>0</v>
      </c>
    </row>
  </sheetData>
  <phoneticPr fontId="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EDA0-7675-4AE3-B7D6-AB9FEA2331B7}">
  <dimension ref="B1:K127"/>
  <sheetViews>
    <sheetView topLeftCell="A79" workbookViewId="0">
      <selection activeCell="C87" sqref="C87"/>
    </sheetView>
  </sheetViews>
  <sheetFormatPr defaultRowHeight="18.75"/>
  <sheetData>
    <row r="1" spans="2:8">
      <c r="B1" t="s">
        <v>75</v>
      </c>
      <c r="C1" t="s">
        <v>76</v>
      </c>
      <c r="D1" t="s">
        <v>77</v>
      </c>
      <c r="E1" t="s">
        <v>78</v>
      </c>
      <c r="F1" t="s">
        <v>79</v>
      </c>
      <c r="G1" t="s">
        <v>80</v>
      </c>
      <c r="H1" t="s">
        <v>81</v>
      </c>
    </row>
    <row r="2" spans="2:8">
      <c r="B2">
        <v>1</v>
      </c>
      <c r="C2">
        <v>1</v>
      </c>
      <c r="D2">
        <v>2</v>
      </c>
      <c r="E2">
        <v>3</v>
      </c>
      <c r="F2">
        <v>1.5259377327504001E-2</v>
      </c>
      <c r="G2">
        <v>1.49020983458768E-2</v>
      </c>
      <c r="H2">
        <v>1.3893040723455499E-2</v>
      </c>
    </row>
    <row r="3" spans="2:8">
      <c r="B3">
        <v>2</v>
      </c>
      <c r="C3">
        <v>3</v>
      </c>
      <c r="D3">
        <v>4</v>
      </c>
      <c r="E3">
        <v>5</v>
      </c>
      <c r="F3">
        <v>1.3893040723455499E-2</v>
      </c>
      <c r="G3">
        <v>1.2305060585422601E-2</v>
      </c>
      <c r="H3">
        <v>1.02716146761135E-2</v>
      </c>
    </row>
    <row r="4" spans="2:8">
      <c r="B4">
        <v>3</v>
      </c>
      <c r="C4">
        <v>5</v>
      </c>
      <c r="D4">
        <v>6</v>
      </c>
      <c r="E4">
        <v>7</v>
      </c>
      <c r="F4">
        <v>1.02716146761135E-2</v>
      </c>
      <c r="G4">
        <v>7.9239625674933107E-3</v>
      </c>
      <c r="H4">
        <v>5.3728579518973604E-3</v>
      </c>
    </row>
    <row r="5" spans="2:8">
      <c r="B5">
        <v>4</v>
      </c>
      <c r="C5">
        <v>7</v>
      </c>
      <c r="D5">
        <v>8</v>
      </c>
      <c r="E5">
        <v>9</v>
      </c>
      <c r="F5">
        <v>5.3728579518973604E-3</v>
      </c>
      <c r="G5">
        <v>2.71209045734273E-3</v>
      </c>
      <c r="H5" s="1">
        <v>6.1864662329639401E-7</v>
      </c>
    </row>
    <row r="6" spans="2:8">
      <c r="B6">
        <v>5</v>
      </c>
      <c r="C6">
        <v>9</v>
      </c>
      <c r="D6">
        <v>10</v>
      </c>
      <c r="E6">
        <v>11</v>
      </c>
      <c r="F6" s="1">
        <v>6.1864662329639401E-7</v>
      </c>
      <c r="G6">
        <v>3.4503635976120398E-3</v>
      </c>
      <c r="H6">
        <v>6.9722729476309198E-3</v>
      </c>
    </row>
    <row r="7" spans="2:8">
      <c r="B7">
        <v>6</v>
      </c>
      <c r="C7">
        <v>11</v>
      </c>
      <c r="D7">
        <v>12</v>
      </c>
      <c r="E7">
        <v>13</v>
      </c>
      <c r="F7">
        <v>6.9722729476309198E-3</v>
      </c>
      <c r="G7">
        <v>1.06123589948885E-2</v>
      </c>
      <c r="H7">
        <v>1.42483159058243E-2</v>
      </c>
    </row>
    <row r="8" spans="2:8">
      <c r="B8">
        <v>7</v>
      </c>
      <c r="C8">
        <v>13</v>
      </c>
      <c r="D8">
        <v>14</v>
      </c>
      <c r="E8">
        <v>15</v>
      </c>
      <c r="F8">
        <v>1.42483159058243E-2</v>
      </c>
      <c r="G8">
        <v>1.7649183485583302E-2</v>
      </c>
      <c r="H8">
        <v>2.0404447826061801E-2</v>
      </c>
    </row>
    <row r="9" spans="2:8">
      <c r="B9">
        <v>8</v>
      </c>
      <c r="C9">
        <v>15</v>
      </c>
      <c r="D9">
        <v>16</v>
      </c>
      <c r="E9">
        <v>17</v>
      </c>
      <c r="F9">
        <v>2.0404447826061801E-2</v>
      </c>
      <c r="G9">
        <v>2.2125401746725702E-2</v>
      </c>
      <c r="H9">
        <v>2.2709949995944698E-2</v>
      </c>
    </row>
    <row r="10" spans="2:8">
      <c r="B10">
        <v>9</v>
      </c>
      <c r="C10">
        <v>17</v>
      </c>
      <c r="D10">
        <v>18</v>
      </c>
      <c r="E10">
        <v>19</v>
      </c>
      <c r="F10">
        <v>0</v>
      </c>
      <c r="G10">
        <v>0</v>
      </c>
      <c r="H10">
        <v>0</v>
      </c>
    </row>
    <row r="11" spans="2:8">
      <c r="B11">
        <v>10</v>
      </c>
      <c r="C11">
        <v>19</v>
      </c>
      <c r="D11">
        <v>20</v>
      </c>
      <c r="E11">
        <v>21</v>
      </c>
      <c r="F11">
        <v>0</v>
      </c>
      <c r="G11">
        <v>0</v>
      </c>
      <c r="H11">
        <v>0</v>
      </c>
    </row>
    <row r="12" spans="2:8">
      <c r="B12">
        <v>11</v>
      </c>
      <c r="C12">
        <v>21</v>
      </c>
      <c r="D12">
        <v>22</v>
      </c>
      <c r="E12">
        <v>23</v>
      </c>
      <c r="F12">
        <v>0</v>
      </c>
      <c r="G12">
        <v>0</v>
      </c>
      <c r="H12">
        <v>0</v>
      </c>
    </row>
    <row r="13" spans="2:8">
      <c r="B13">
        <v>12</v>
      </c>
      <c r="C13">
        <v>23</v>
      </c>
      <c r="D13">
        <v>24</v>
      </c>
      <c r="E13">
        <v>25</v>
      </c>
      <c r="F13">
        <v>0</v>
      </c>
      <c r="G13">
        <v>0</v>
      </c>
      <c r="H13">
        <v>0</v>
      </c>
    </row>
    <row r="14" spans="2:8">
      <c r="B14">
        <v>13</v>
      </c>
      <c r="C14">
        <v>25</v>
      </c>
      <c r="D14">
        <v>26</v>
      </c>
      <c r="E14">
        <v>27</v>
      </c>
      <c r="F14">
        <v>-2.5063770565652801E-2</v>
      </c>
      <c r="G14">
        <v>-2.5063770565652801E-2</v>
      </c>
      <c r="H14">
        <v>-2.5063770565652801E-2</v>
      </c>
    </row>
    <row r="15" spans="2:8">
      <c r="B15">
        <v>14</v>
      </c>
      <c r="C15">
        <v>27</v>
      </c>
      <c r="D15">
        <v>28</v>
      </c>
      <c r="E15">
        <v>29</v>
      </c>
      <c r="F15">
        <v>-2.5063770565652801E-2</v>
      </c>
      <c r="G15">
        <v>-2.5063770565652801E-2</v>
      </c>
      <c r="H15">
        <v>-2.5063770565652801E-2</v>
      </c>
    </row>
    <row r="16" spans="2:8">
      <c r="B16">
        <v>15</v>
      </c>
      <c r="C16">
        <v>29</v>
      </c>
      <c r="D16">
        <v>30</v>
      </c>
      <c r="E16">
        <v>31</v>
      </c>
      <c r="F16">
        <v>-2.5063770565652801E-2</v>
      </c>
      <c r="G16">
        <v>-2.5063770565652801E-2</v>
      </c>
      <c r="H16">
        <v>-2.5063770565652801E-2</v>
      </c>
    </row>
    <row r="17" spans="2:8">
      <c r="B17">
        <v>16</v>
      </c>
      <c r="C17">
        <v>31</v>
      </c>
      <c r="D17">
        <v>32</v>
      </c>
      <c r="E17">
        <v>33</v>
      </c>
      <c r="F17">
        <v>-2.5063770565652801E-2</v>
      </c>
      <c r="G17">
        <v>-2.5063770565652801E-2</v>
      </c>
      <c r="H17">
        <v>-2.5063770565652801E-2</v>
      </c>
    </row>
    <row r="18" spans="2:8">
      <c r="B18">
        <v>17</v>
      </c>
      <c r="C18">
        <v>33</v>
      </c>
      <c r="D18">
        <v>34</v>
      </c>
      <c r="E18">
        <v>35</v>
      </c>
      <c r="F18">
        <v>0</v>
      </c>
      <c r="G18">
        <v>0</v>
      </c>
      <c r="H18">
        <v>0</v>
      </c>
    </row>
    <row r="19" spans="2:8">
      <c r="B19">
        <v>18</v>
      </c>
      <c r="C19">
        <v>35</v>
      </c>
      <c r="D19">
        <v>36</v>
      </c>
      <c r="E19">
        <v>37</v>
      </c>
      <c r="F19">
        <v>0</v>
      </c>
      <c r="G19">
        <v>0</v>
      </c>
      <c r="H19">
        <v>0</v>
      </c>
    </row>
    <row r="20" spans="2:8">
      <c r="B20">
        <v>19</v>
      </c>
      <c r="C20">
        <v>37</v>
      </c>
      <c r="D20">
        <v>38</v>
      </c>
      <c r="E20">
        <v>39</v>
      </c>
      <c r="F20">
        <v>0</v>
      </c>
      <c r="G20">
        <v>0</v>
      </c>
      <c r="H20">
        <v>0</v>
      </c>
    </row>
    <row r="21" spans="2:8">
      <c r="B21">
        <v>20</v>
      </c>
      <c r="C21">
        <v>39</v>
      </c>
      <c r="D21">
        <v>40</v>
      </c>
      <c r="E21">
        <v>1</v>
      </c>
      <c r="F21">
        <v>0</v>
      </c>
      <c r="G21">
        <v>0</v>
      </c>
      <c r="H21">
        <v>0</v>
      </c>
    </row>
    <row r="23" spans="2:8">
      <c r="B23" t="s">
        <v>82</v>
      </c>
      <c r="C23" t="s">
        <v>83</v>
      </c>
      <c r="D23" t="s">
        <v>84</v>
      </c>
      <c r="E23" t="s">
        <v>85</v>
      </c>
      <c r="F23" t="s">
        <v>86</v>
      </c>
    </row>
    <row r="24" spans="2:8">
      <c r="B24">
        <v>1</v>
      </c>
      <c r="C24">
        <v>0.25</v>
      </c>
      <c r="D24" s="63">
        <v>12</v>
      </c>
      <c r="E24" s="63">
        <v>0</v>
      </c>
      <c r="F24">
        <v>0</v>
      </c>
    </row>
    <row r="25" spans="2:8">
      <c r="B25">
        <v>2</v>
      </c>
      <c r="C25">
        <v>0.50000000000723099</v>
      </c>
      <c r="D25" s="63">
        <v>12</v>
      </c>
      <c r="E25" s="63">
        <v>1.1875</v>
      </c>
      <c r="F25">
        <v>0</v>
      </c>
    </row>
    <row r="26" spans="2:8">
      <c r="B26">
        <v>3</v>
      </c>
      <c r="C26">
        <v>0.5</v>
      </c>
      <c r="D26" s="63">
        <v>12</v>
      </c>
      <c r="E26" s="63">
        <v>2.375</v>
      </c>
      <c r="F26">
        <v>0</v>
      </c>
    </row>
    <row r="27" spans="2:8">
      <c r="B27">
        <v>4</v>
      </c>
      <c r="C27">
        <v>0.499999999999999</v>
      </c>
      <c r="D27" s="63">
        <v>12</v>
      </c>
      <c r="E27" s="63">
        <v>3.5625</v>
      </c>
      <c r="F27">
        <v>0</v>
      </c>
    </row>
    <row r="28" spans="2:8">
      <c r="B28">
        <v>5</v>
      </c>
      <c r="C28">
        <v>0.500000000000001</v>
      </c>
      <c r="D28" s="63">
        <v>12</v>
      </c>
      <c r="E28" s="63">
        <v>4.75</v>
      </c>
      <c r="F28">
        <v>0</v>
      </c>
    </row>
    <row r="29" spans="2:8">
      <c r="B29">
        <v>6</v>
      </c>
      <c r="C29">
        <v>0.50000000000009803</v>
      </c>
      <c r="D29" s="63">
        <v>12</v>
      </c>
      <c r="E29" s="63">
        <v>5.9375</v>
      </c>
      <c r="F29">
        <v>0</v>
      </c>
    </row>
    <row r="30" spans="2:8">
      <c r="B30">
        <v>7</v>
      </c>
      <c r="C30">
        <v>0.50000000001264899</v>
      </c>
      <c r="D30" s="63">
        <v>12</v>
      </c>
      <c r="E30" s="63">
        <v>7.125</v>
      </c>
      <c r="F30">
        <v>0</v>
      </c>
    </row>
    <row r="31" spans="2:8">
      <c r="B31">
        <v>8</v>
      </c>
      <c r="C31">
        <v>0.49999997922974099</v>
      </c>
      <c r="D31" s="63">
        <v>12</v>
      </c>
      <c r="E31" s="63">
        <v>8.3125</v>
      </c>
      <c r="F31">
        <v>0</v>
      </c>
    </row>
    <row r="32" spans="2:8">
      <c r="B32">
        <v>9</v>
      </c>
      <c r="C32">
        <v>0.25</v>
      </c>
      <c r="D32" s="63">
        <v>12</v>
      </c>
      <c r="E32" s="63">
        <v>9.5</v>
      </c>
      <c r="F32">
        <v>0</v>
      </c>
    </row>
    <row r="33" spans="2:8">
      <c r="B33">
        <v>10</v>
      </c>
      <c r="C33">
        <v>0.50000000001746403</v>
      </c>
      <c r="D33" s="64">
        <v>10.5</v>
      </c>
      <c r="E33" s="64">
        <v>9.5</v>
      </c>
      <c r="F33">
        <v>0</v>
      </c>
    </row>
    <row r="34" spans="2:8">
      <c r="B34">
        <v>11</v>
      </c>
      <c r="C34">
        <v>0.50000000000003797</v>
      </c>
      <c r="D34" s="64">
        <v>9</v>
      </c>
      <c r="E34" s="64">
        <v>9.5</v>
      </c>
      <c r="F34">
        <v>0</v>
      </c>
    </row>
    <row r="35" spans="2:8">
      <c r="B35">
        <v>12</v>
      </c>
      <c r="C35">
        <v>0.499999999999999</v>
      </c>
      <c r="D35" s="64">
        <v>7.5</v>
      </c>
      <c r="E35" s="64">
        <v>9.5</v>
      </c>
      <c r="F35">
        <v>0</v>
      </c>
    </row>
    <row r="36" spans="2:8">
      <c r="B36">
        <v>13</v>
      </c>
      <c r="C36">
        <v>0.500000000000001</v>
      </c>
      <c r="D36" s="64">
        <v>6</v>
      </c>
      <c r="E36" s="64">
        <v>9.5</v>
      </c>
      <c r="F36">
        <v>0</v>
      </c>
    </row>
    <row r="37" spans="2:8">
      <c r="B37">
        <v>14</v>
      </c>
      <c r="C37">
        <v>0.500000000000004</v>
      </c>
      <c r="D37" s="64">
        <v>4.5</v>
      </c>
      <c r="E37" s="64">
        <v>9.5</v>
      </c>
      <c r="F37">
        <v>0</v>
      </c>
    </row>
    <row r="38" spans="2:8">
      <c r="B38">
        <v>15</v>
      </c>
      <c r="C38">
        <v>0.49999999999976202</v>
      </c>
      <c r="D38" s="64">
        <v>3</v>
      </c>
      <c r="E38" s="64">
        <v>9.5</v>
      </c>
      <c r="F38">
        <v>0</v>
      </c>
    </row>
    <row r="39" spans="2:8">
      <c r="B39">
        <v>16</v>
      </c>
      <c r="C39">
        <v>0.50000000000023004</v>
      </c>
      <c r="D39" s="64">
        <v>1.5</v>
      </c>
      <c r="E39" s="64">
        <v>9.5</v>
      </c>
      <c r="F39">
        <v>0</v>
      </c>
    </row>
    <row r="40" spans="2:8">
      <c r="B40">
        <v>17</v>
      </c>
      <c r="C40">
        <v>0.25000000000057998</v>
      </c>
      <c r="D40" s="64">
        <v>0</v>
      </c>
      <c r="E40" s="64">
        <v>9.5</v>
      </c>
      <c r="F40">
        <v>0</v>
      </c>
    </row>
    <row r="41" spans="2:8">
      <c r="B41">
        <v>18</v>
      </c>
      <c r="C41">
        <v>0.49997498755672498</v>
      </c>
      <c r="D41" s="65">
        <v>0</v>
      </c>
      <c r="E41" s="65">
        <v>9.1062499999999993</v>
      </c>
      <c r="F41">
        <v>8.9462826085928808E-3</v>
      </c>
    </row>
    <row r="42" spans="2:8">
      <c r="B42">
        <v>19</v>
      </c>
      <c r="C42">
        <v>0.50000038084349796</v>
      </c>
      <c r="D42" s="65">
        <v>0</v>
      </c>
      <c r="E42" s="65">
        <v>8.7125000000000004</v>
      </c>
      <c r="F42">
        <v>1.7922728161147199E-2</v>
      </c>
    </row>
    <row r="43" spans="2:8">
      <c r="B43">
        <v>20</v>
      </c>
      <c r="C43">
        <v>0.49999997836468502</v>
      </c>
      <c r="D43" s="65">
        <v>0</v>
      </c>
      <c r="E43" s="65">
        <v>8.3187499999999996</v>
      </c>
      <c r="F43">
        <v>2.6961954160944001E-2</v>
      </c>
    </row>
    <row r="44" spans="2:8">
      <c r="B44">
        <v>21</v>
      </c>
      <c r="C44">
        <v>0.499999998847038</v>
      </c>
      <c r="D44" s="65">
        <v>0</v>
      </c>
      <c r="E44" s="65">
        <v>7.9249999999999998</v>
      </c>
      <c r="F44">
        <v>3.6094275977639499E-2</v>
      </c>
    </row>
    <row r="45" spans="2:8">
      <c r="B45">
        <v>22</v>
      </c>
      <c r="C45">
        <v>0.49999999117523702</v>
      </c>
      <c r="D45" s="65">
        <v>0</v>
      </c>
      <c r="E45" s="65">
        <v>7.53125</v>
      </c>
      <c r="F45">
        <v>4.5349571574939102E-2</v>
      </c>
    </row>
    <row r="46" spans="2:8">
      <c r="B46">
        <v>23</v>
      </c>
      <c r="C46">
        <v>0.50000003712902297</v>
      </c>
      <c r="D46" s="65">
        <v>0</v>
      </c>
      <c r="E46" s="65">
        <v>7.1374999999999904</v>
      </c>
      <c r="F46">
        <v>5.4755813956894397E-2</v>
      </c>
    </row>
    <row r="47" spans="2:8">
      <c r="B47">
        <v>24</v>
      </c>
      <c r="C47">
        <v>0.50000182785255698</v>
      </c>
      <c r="D47" s="65">
        <v>0</v>
      </c>
      <c r="E47" s="65">
        <v>6.7437499999999897</v>
      </c>
      <c r="F47">
        <v>6.4336545828020605E-2</v>
      </c>
      <c r="G47" t="s">
        <v>434</v>
      </c>
      <c r="H47" t="s">
        <v>436</v>
      </c>
    </row>
    <row r="48" spans="2:8">
      <c r="B48">
        <v>25</v>
      </c>
      <c r="C48">
        <v>0.250295519622244</v>
      </c>
      <c r="D48" s="66">
        <v>0</v>
      </c>
      <c r="E48" s="66">
        <v>6.35</v>
      </c>
      <c r="F48">
        <v>7.4083564913508398E-2</v>
      </c>
      <c r="G48">
        <f>-(3/2)*PI()</f>
        <v>-4.7123889803846897</v>
      </c>
      <c r="H48">
        <f>F48</f>
        <v>7.4083564913508398E-2</v>
      </c>
    </row>
    <row r="49" spans="2:11">
      <c r="B49">
        <v>26</v>
      </c>
      <c r="C49">
        <v>0.50000000001397105</v>
      </c>
      <c r="D49" s="66">
        <v>1.2388235448024101</v>
      </c>
      <c r="E49" s="66">
        <v>6.2279865305605098</v>
      </c>
      <c r="F49">
        <v>7.6080262009004695E-2</v>
      </c>
      <c r="G49">
        <f>-(2*PI()-ATAN(E49/D49))</f>
        <v>-4.9087385212340511</v>
      </c>
      <c r="H49">
        <f t="shared" ref="H49:H56" si="0">F49</f>
        <v>7.6080262009004695E-2</v>
      </c>
    </row>
    <row r="50" spans="2:11">
      <c r="B50">
        <v>27</v>
      </c>
      <c r="C50">
        <v>0.50059103924321102</v>
      </c>
      <c r="D50" s="66">
        <v>2.4300397955183102</v>
      </c>
      <c r="E50" s="66">
        <v>5.8666350314466698</v>
      </c>
      <c r="F50">
        <v>8.1346128367655895E-2</v>
      </c>
      <c r="G50">
        <f t="shared" ref="G50:G56" si="1">-(2*PI()-ATAN(E50/D50))</f>
        <v>-5.1050880620834125</v>
      </c>
      <c r="H50">
        <f t="shared" si="0"/>
        <v>8.1346128367655895E-2</v>
      </c>
    </row>
    <row r="51" spans="2:11">
      <c r="B51">
        <v>28</v>
      </c>
      <c r="C51">
        <v>0.50000000002720801</v>
      </c>
      <c r="D51" s="66">
        <v>3.5278709796744701</v>
      </c>
      <c r="E51" s="66">
        <v>5.2798320381211603</v>
      </c>
      <c r="F51">
        <v>8.8107785134928701E-2</v>
      </c>
      <c r="G51">
        <f t="shared" si="1"/>
        <v>-5.3014376029327757</v>
      </c>
      <c r="H51">
        <f t="shared" si="0"/>
        <v>8.8107785134928701E-2</v>
      </c>
    </row>
    <row r="52" spans="2:11">
      <c r="B52">
        <v>29</v>
      </c>
      <c r="C52">
        <v>0.50059103924336801</v>
      </c>
      <c r="D52" s="66">
        <v>4.4901280605345697</v>
      </c>
      <c r="E52" s="66">
        <v>4.4901280605345697</v>
      </c>
      <c r="F52">
        <v>9.4440141233894603E-2</v>
      </c>
      <c r="G52">
        <f t="shared" si="1"/>
        <v>-5.497787143782138</v>
      </c>
      <c r="H52">
        <f t="shared" si="0"/>
        <v>9.4440141233894603E-2</v>
      </c>
    </row>
    <row r="53" spans="2:11">
      <c r="B53">
        <v>30</v>
      </c>
      <c r="C53">
        <v>0.50000000002721501</v>
      </c>
      <c r="D53" s="66">
        <v>5.2798320381211603</v>
      </c>
      <c r="E53" s="66">
        <v>3.5278709796744701</v>
      </c>
      <c r="F53">
        <v>9.9079540968187593E-2</v>
      </c>
      <c r="G53">
        <f t="shared" si="1"/>
        <v>-5.6941366846315002</v>
      </c>
      <c r="H53">
        <f t="shared" si="0"/>
        <v>9.9079540968187593E-2</v>
      </c>
    </row>
    <row r="54" spans="2:11">
      <c r="B54">
        <v>31</v>
      </c>
      <c r="C54">
        <v>0.50059103924332105</v>
      </c>
      <c r="D54" s="66">
        <v>5.8666350314466698</v>
      </c>
      <c r="E54" s="66">
        <v>2.4300397955183199</v>
      </c>
      <c r="F54">
        <v>0.101728376291911</v>
      </c>
      <c r="G54">
        <f t="shared" si="1"/>
        <v>-5.8904862254808616</v>
      </c>
      <c r="H54">
        <f t="shared" si="0"/>
        <v>0.101728376291911</v>
      </c>
    </row>
    <row r="55" spans="2:11">
      <c r="B55">
        <v>32</v>
      </c>
      <c r="C55">
        <v>0.50000000001406897</v>
      </c>
      <c r="D55" s="66">
        <v>6.2279865305605098</v>
      </c>
      <c r="E55" s="66">
        <v>1.2388235448024101</v>
      </c>
      <c r="F55">
        <v>0.102853917997817</v>
      </c>
      <c r="G55">
        <f t="shared" si="1"/>
        <v>-6.0868357663302248</v>
      </c>
      <c r="H55">
        <f t="shared" si="0"/>
        <v>0.102853917997817</v>
      </c>
    </row>
    <row r="56" spans="2:11">
      <c r="B56">
        <v>33</v>
      </c>
      <c r="C56">
        <v>0.250295519621691</v>
      </c>
      <c r="D56" s="66">
        <v>6.35</v>
      </c>
      <c r="E56" s="66">
        <v>0</v>
      </c>
      <c r="F56">
        <v>0.10312852417896599</v>
      </c>
      <c r="G56">
        <f t="shared" si="1"/>
        <v>-6.2831853071795862</v>
      </c>
      <c r="H56">
        <f t="shared" si="0"/>
        <v>0.10312852417896599</v>
      </c>
    </row>
    <row r="57" spans="2:11">
      <c r="B57">
        <v>34</v>
      </c>
      <c r="C57">
        <v>0.50000033462501103</v>
      </c>
      <c r="D57">
        <v>7.0562499999999897</v>
      </c>
      <c r="E57">
        <v>0</v>
      </c>
      <c r="F57">
        <v>8.6423037034293895E-2</v>
      </c>
      <c r="H57">
        <f>AVERAGE(H48:H56)</f>
        <v>9.1205360121763765E-2</v>
      </c>
      <c r="J57">
        <f>ATAN(1)</f>
        <v>0.78539816339744828</v>
      </c>
      <c r="K57">
        <f>J57/2</f>
        <v>0.39269908169872414</v>
      </c>
    </row>
    <row r="58" spans="2:11">
      <c r="B58">
        <v>35</v>
      </c>
      <c r="C58">
        <v>0.49999999859991301</v>
      </c>
      <c r="D58">
        <v>7.7624999999999904</v>
      </c>
      <c r="E58">
        <v>0</v>
      </c>
      <c r="F58">
        <v>7.1392433482557596E-2</v>
      </c>
    </row>
    <row r="59" spans="2:11">
      <c r="B59">
        <v>36</v>
      </c>
      <c r="C59">
        <v>0.50000000001292899</v>
      </c>
      <c r="D59">
        <v>8.46875</v>
      </c>
      <c r="E59">
        <v>0</v>
      </c>
      <c r="F59">
        <v>5.7689538654245198E-2</v>
      </c>
    </row>
    <row r="60" spans="2:11">
      <c r="B60">
        <v>37</v>
      </c>
      <c r="C60">
        <v>0.50000000000178102</v>
      </c>
      <c r="D60">
        <v>9.1750000000000007</v>
      </c>
      <c r="E60">
        <v>0</v>
      </c>
      <c r="F60">
        <v>4.5015620417196998E-2</v>
      </c>
    </row>
    <row r="61" spans="2:11">
      <c r="B61">
        <v>38</v>
      </c>
      <c r="C61">
        <v>0.50000000000408096</v>
      </c>
      <c r="D61">
        <v>9.8812499999999996</v>
      </c>
      <c r="E61">
        <v>0</v>
      </c>
      <c r="F61">
        <v>3.3118741973196197E-2</v>
      </c>
    </row>
    <row r="62" spans="2:11">
      <c r="B62">
        <v>39</v>
      </c>
      <c r="C62">
        <v>0.49999999994669397</v>
      </c>
      <c r="D62">
        <v>10.5875</v>
      </c>
      <c r="E62">
        <v>0</v>
      </c>
      <c r="F62">
        <v>2.1779790085123801E-2</v>
      </c>
    </row>
    <row r="63" spans="2:11">
      <c r="B63">
        <v>40</v>
      </c>
      <c r="C63">
        <v>0.50000000453354099</v>
      </c>
      <c r="D63">
        <v>11.293749999999999</v>
      </c>
      <c r="E63">
        <v>0</v>
      </c>
      <c r="F63">
        <v>1.08016089016853E-2</v>
      </c>
    </row>
    <row r="65" spans="2:7">
      <c r="B65" t="s">
        <v>87</v>
      </c>
      <c r="C65" t="s">
        <v>84</v>
      </c>
      <c r="D65" t="s">
        <v>85</v>
      </c>
      <c r="E65" t="s">
        <v>86</v>
      </c>
      <c r="F65" t="s">
        <v>433</v>
      </c>
      <c r="G65" t="s">
        <v>86</v>
      </c>
    </row>
    <row r="66" spans="2:7">
      <c r="B66">
        <v>1</v>
      </c>
      <c r="C66">
        <v>5.3130390336496998</v>
      </c>
      <c r="D66">
        <v>4.2061559016393399</v>
      </c>
      <c r="E66">
        <v>8.7199626270145894E-2</v>
      </c>
      <c r="F66">
        <f>SQRT(C66^2+D66^2)</f>
        <v>6.7764394221435182</v>
      </c>
      <c r="G66">
        <f>E66</f>
        <v>8.7199626270145894E-2</v>
      </c>
    </row>
    <row r="67" spans="2:7">
      <c r="B67">
        <v>2</v>
      </c>
      <c r="C67">
        <v>5.6473870819672101</v>
      </c>
      <c r="D67">
        <v>4.4708481065573702</v>
      </c>
      <c r="E67">
        <v>7.7797601794919194E-2</v>
      </c>
      <c r="F67">
        <f t="shared" ref="F67:F85" si="2">SQRT(C67^2+D67^2)</f>
        <v>7.2028788442870351</v>
      </c>
      <c r="G67">
        <f t="shared" ref="G67:G85" si="3">E67</f>
        <v>7.7797601794919194E-2</v>
      </c>
    </row>
    <row r="68" spans="2:7">
      <c r="B68">
        <v>3</v>
      </c>
      <c r="C68">
        <v>5.9817351302847204</v>
      </c>
      <c r="D68">
        <v>4.7355403114754102</v>
      </c>
      <c r="E68">
        <v>6.9145461662846505E-2</v>
      </c>
      <c r="F68">
        <f t="shared" si="2"/>
        <v>7.6293182664305581</v>
      </c>
      <c r="G68">
        <f t="shared" si="3"/>
        <v>6.9145461662846505E-2</v>
      </c>
    </row>
    <row r="69" spans="2:7">
      <c r="B69">
        <v>4</v>
      </c>
      <c r="C69">
        <v>6.3160831786022396</v>
      </c>
      <c r="D69">
        <v>5.0002325163934396</v>
      </c>
      <c r="E69">
        <v>6.1161968342728898E-2</v>
      </c>
      <c r="F69">
        <f t="shared" si="2"/>
        <v>8.0557576885740829</v>
      </c>
      <c r="G69">
        <f t="shared" si="3"/>
        <v>6.1161968342728898E-2</v>
      </c>
    </row>
    <row r="70" spans="2:7">
      <c r="B70">
        <v>5</v>
      </c>
      <c r="C70">
        <v>6.6504312269197596</v>
      </c>
      <c r="D70">
        <v>5.2649247213114698</v>
      </c>
      <c r="E70">
        <v>5.3790596873233197E-2</v>
      </c>
      <c r="F70">
        <f t="shared" si="2"/>
        <v>8.4821971107176068</v>
      </c>
      <c r="G70">
        <f t="shared" si="3"/>
        <v>5.3790596873233197E-2</v>
      </c>
    </row>
    <row r="71" spans="2:7">
      <c r="B71">
        <v>6</v>
      </c>
      <c r="C71">
        <v>6.9847792752372699</v>
      </c>
      <c r="D71">
        <v>5.5296169262295001</v>
      </c>
      <c r="E71">
        <v>4.6986946163139198E-2</v>
      </c>
      <c r="F71">
        <f t="shared" si="2"/>
        <v>8.9086365328611237</v>
      </c>
      <c r="G71">
        <f t="shared" si="3"/>
        <v>4.6986946163139198E-2</v>
      </c>
    </row>
    <row r="72" spans="2:7">
      <c r="B72">
        <v>7</v>
      </c>
      <c r="C72">
        <v>7.3191273235547802</v>
      </c>
      <c r="D72">
        <v>5.7943091311475401</v>
      </c>
      <c r="E72">
        <v>4.0715892369374201E-2</v>
      </c>
      <c r="F72">
        <f t="shared" si="2"/>
        <v>9.3350759550046476</v>
      </c>
      <c r="G72">
        <f t="shared" si="3"/>
        <v>4.0715892369374201E-2</v>
      </c>
    </row>
    <row r="73" spans="2:7">
      <c r="B73">
        <v>8</v>
      </c>
      <c r="C73">
        <v>7.6534753718723003</v>
      </c>
      <c r="D73">
        <v>6.0590013360655703</v>
      </c>
      <c r="E73">
        <v>3.4949518491721801E-2</v>
      </c>
      <c r="F73">
        <f t="shared" si="2"/>
        <v>9.7615153771481715</v>
      </c>
      <c r="G73">
        <f t="shared" si="3"/>
        <v>3.4949518491721801E-2</v>
      </c>
    </row>
    <row r="74" spans="2:7">
      <c r="B74">
        <v>9</v>
      </c>
      <c r="C74">
        <v>7.9878234201898204</v>
      </c>
      <c r="D74">
        <v>6.3236935409835997</v>
      </c>
      <c r="E74">
        <v>2.9665585373990101E-2</v>
      </c>
      <c r="F74">
        <f t="shared" si="2"/>
        <v>10.187954799291695</v>
      </c>
      <c r="G74">
        <f t="shared" si="3"/>
        <v>2.9665585373990101E-2</v>
      </c>
    </row>
    <row r="75" spans="2:7">
      <c r="B75">
        <v>10</v>
      </c>
      <c r="C75">
        <v>8.3221714685073298</v>
      </c>
      <c r="D75">
        <v>6.5883857459016397</v>
      </c>
      <c r="E75">
        <v>2.48463759312323E-2</v>
      </c>
      <c r="F75">
        <f t="shared" si="2"/>
        <v>10.614394221435218</v>
      </c>
      <c r="G75">
        <f t="shared" si="3"/>
        <v>2.48463759312323E-2</v>
      </c>
    </row>
    <row r="76" spans="2:7">
      <c r="B76">
        <v>11</v>
      </c>
      <c r="C76">
        <v>8.6565195168248508</v>
      </c>
      <c r="D76">
        <v>6.85307795081967</v>
      </c>
      <c r="E76">
        <v>2.0477802617039E-2</v>
      </c>
      <c r="F76">
        <f t="shared" si="2"/>
        <v>11.040833643578743</v>
      </c>
      <c r="G76">
        <f t="shared" si="3"/>
        <v>2.0477802617039E-2</v>
      </c>
    </row>
    <row r="77" spans="2:7">
      <c r="B77">
        <v>12</v>
      </c>
      <c r="C77">
        <v>8.9908675651423593</v>
      </c>
      <c r="D77">
        <v>7.1177701557377002</v>
      </c>
      <c r="E77">
        <v>1.65487051486971E-2</v>
      </c>
      <c r="F77">
        <f t="shared" si="2"/>
        <v>11.467273065722258</v>
      </c>
      <c r="G77">
        <f t="shared" si="3"/>
        <v>1.65487051486971E-2</v>
      </c>
    </row>
    <row r="78" spans="2:7">
      <c r="B78">
        <v>13</v>
      </c>
      <c r="C78">
        <v>9.3252156134598803</v>
      </c>
      <c r="D78">
        <v>7.3824623606557296</v>
      </c>
      <c r="E78">
        <v>1.3050288748420199E-2</v>
      </c>
      <c r="F78">
        <f t="shared" si="2"/>
        <v>11.893712487865784</v>
      </c>
      <c r="G78">
        <f t="shared" si="3"/>
        <v>1.3050288748420199E-2</v>
      </c>
    </row>
    <row r="79" spans="2:7">
      <c r="B79">
        <v>14</v>
      </c>
      <c r="C79">
        <v>9.6595636617773906</v>
      </c>
      <c r="D79">
        <v>7.6471545655737696</v>
      </c>
      <c r="E79">
        <v>9.9756688019156502E-3</v>
      </c>
      <c r="F79">
        <f t="shared" si="2"/>
        <v>12.320151910009308</v>
      </c>
      <c r="G79">
        <f t="shared" si="3"/>
        <v>9.9756688019156502E-3</v>
      </c>
    </row>
    <row r="80" spans="2:7">
      <c r="B80">
        <v>15</v>
      </c>
      <c r="C80">
        <v>9.9939117100949098</v>
      </c>
      <c r="D80">
        <v>7.9118467704917999</v>
      </c>
      <c r="E80">
        <v>7.3194998396470803E-3</v>
      </c>
      <c r="F80">
        <f t="shared" si="2"/>
        <v>12.746591332152832</v>
      </c>
      <c r="G80">
        <f t="shared" si="3"/>
        <v>7.3194998396470803E-3</v>
      </c>
    </row>
    <row r="81" spans="2:7">
      <c r="B81">
        <v>16</v>
      </c>
      <c r="C81">
        <v>10.328259758412401</v>
      </c>
      <c r="D81">
        <v>8.1765389754098301</v>
      </c>
      <c r="E81">
        <v>5.0776755610825799E-3</v>
      </c>
      <c r="F81">
        <f t="shared" si="2"/>
        <v>13.173030754296333</v>
      </c>
      <c r="G81">
        <f t="shared" si="3"/>
        <v>5.0776755610825799E-3</v>
      </c>
    </row>
    <row r="82" spans="2:7">
      <c r="B82">
        <v>17</v>
      </c>
      <c r="C82">
        <v>10.6626078067299</v>
      </c>
      <c r="D82">
        <v>8.4412311803278701</v>
      </c>
      <c r="E82">
        <v>3.2470886522469001E-3</v>
      </c>
      <c r="F82">
        <f t="shared" si="2"/>
        <v>13.599470176439848</v>
      </c>
      <c r="G82">
        <f t="shared" si="3"/>
        <v>3.2470886522469001E-3</v>
      </c>
    </row>
    <row r="83" spans="2:7">
      <c r="B83">
        <v>18</v>
      </c>
      <c r="C83">
        <v>10.9969558550474</v>
      </c>
      <c r="D83">
        <v>8.7059233852458995</v>
      </c>
      <c r="E83">
        <v>1.82543293076215E-3</v>
      </c>
      <c r="F83">
        <f t="shared" si="2"/>
        <v>14.025909598583356</v>
      </c>
      <c r="G83">
        <f t="shared" si="3"/>
        <v>1.82543293076215E-3</v>
      </c>
    </row>
    <row r="84" spans="2:7">
      <c r="B84">
        <v>19</v>
      </c>
      <c r="C84">
        <v>11.331303903364899</v>
      </c>
      <c r="D84">
        <v>8.9706155901639306</v>
      </c>
      <c r="E84">
        <v>8.1107309100864197E-4</v>
      </c>
      <c r="F84">
        <f t="shared" si="2"/>
        <v>14.452349020726865</v>
      </c>
      <c r="G84">
        <f t="shared" si="3"/>
        <v>8.1107309100864197E-4</v>
      </c>
    </row>
    <row r="85" spans="2:7">
      <c r="B85">
        <v>20</v>
      </c>
      <c r="C85">
        <v>11.665651951682401</v>
      </c>
      <c r="D85">
        <v>9.23530779508196</v>
      </c>
      <c r="E85">
        <v>2.03084568837747E-4</v>
      </c>
      <c r="F85">
        <f t="shared" si="2"/>
        <v>14.878788442870373</v>
      </c>
      <c r="G85">
        <f t="shared" si="3"/>
        <v>2.03084568837747E-4</v>
      </c>
    </row>
    <row r="87" spans="2:7">
      <c r="B87" t="s">
        <v>88</v>
      </c>
      <c r="C87" t="s">
        <v>438</v>
      </c>
    </row>
    <row r="88" spans="2:7">
      <c r="B88">
        <v>0</v>
      </c>
      <c r="C88">
        <v>0</v>
      </c>
    </row>
    <row r="89" spans="2:7">
      <c r="B89">
        <v>1.1875</v>
      </c>
      <c r="C89">
        <v>1.49020983458768E-2</v>
      </c>
    </row>
    <row r="90" spans="2:7">
      <c r="B90">
        <v>2.375</v>
      </c>
      <c r="C90">
        <v>1.3893040723455499E-2</v>
      </c>
    </row>
    <row r="91" spans="2:7">
      <c r="B91">
        <v>3.5625</v>
      </c>
      <c r="C91">
        <v>1.2305060585422601E-2</v>
      </c>
    </row>
    <row r="92" spans="2:7">
      <c r="B92">
        <v>4.75</v>
      </c>
      <c r="C92">
        <v>1.02716146761135E-2</v>
      </c>
    </row>
    <row r="93" spans="2:7">
      <c r="B93">
        <v>5.9375</v>
      </c>
      <c r="C93">
        <v>7.9239625674933107E-3</v>
      </c>
    </row>
    <row r="94" spans="2:7">
      <c r="B94">
        <v>7.125</v>
      </c>
      <c r="C94">
        <v>5.3728579518973604E-3</v>
      </c>
    </row>
    <row r="95" spans="2:7">
      <c r="B95">
        <v>8.3125</v>
      </c>
      <c r="C95">
        <v>2.71209045734273E-3</v>
      </c>
    </row>
    <row r="96" spans="2:7">
      <c r="B96">
        <v>9.5</v>
      </c>
      <c r="C96" s="1">
        <v>6.1864662329639401E-7</v>
      </c>
    </row>
    <row r="97" spans="2:3">
      <c r="B97">
        <v>11</v>
      </c>
      <c r="C97">
        <v>3.4503635976120398E-3</v>
      </c>
    </row>
    <row r="98" spans="2:3">
      <c r="B98">
        <v>12.5</v>
      </c>
      <c r="C98">
        <v>6.9722729476309198E-3</v>
      </c>
    </row>
    <row r="99" spans="2:3">
      <c r="B99">
        <v>14</v>
      </c>
      <c r="C99">
        <v>1.06123589948885E-2</v>
      </c>
    </row>
    <row r="100" spans="2:3">
      <c r="B100">
        <v>15.5</v>
      </c>
      <c r="C100">
        <v>1.42483159058243E-2</v>
      </c>
    </row>
    <row r="101" spans="2:3">
      <c r="B101">
        <v>17</v>
      </c>
      <c r="C101">
        <v>1.7649183485583302E-2</v>
      </c>
    </row>
    <row r="102" spans="2:3">
      <c r="B102">
        <v>18.5</v>
      </c>
      <c r="C102">
        <v>2.0404447826061801E-2</v>
      </c>
    </row>
    <row r="103" spans="2:3">
      <c r="B103">
        <v>20</v>
      </c>
      <c r="C103">
        <v>2.2125401746725702E-2</v>
      </c>
    </row>
    <row r="104" spans="2:3">
      <c r="B104">
        <v>21.5</v>
      </c>
      <c r="C104">
        <v>0</v>
      </c>
    </row>
    <row r="105" spans="2:3">
      <c r="B105">
        <v>21.893750000000001</v>
      </c>
      <c r="C105">
        <v>0</v>
      </c>
    </row>
    <row r="106" spans="2:3">
      <c r="B106">
        <v>22.287500000000001</v>
      </c>
      <c r="C106">
        <v>0</v>
      </c>
    </row>
    <row r="107" spans="2:3">
      <c r="B107">
        <v>22.681249999999999</v>
      </c>
      <c r="C107">
        <v>0</v>
      </c>
    </row>
    <row r="108" spans="2:3">
      <c r="B108">
        <v>23.074999999999999</v>
      </c>
      <c r="C108">
        <v>0</v>
      </c>
    </row>
    <row r="109" spans="2:3">
      <c r="B109">
        <v>23.46875</v>
      </c>
      <c r="C109">
        <v>0</v>
      </c>
    </row>
    <row r="110" spans="2:3">
      <c r="B110">
        <v>23.862500000000001</v>
      </c>
      <c r="C110">
        <v>0</v>
      </c>
    </row>
    <row r="111" spans="2:3">
      <c r="B111">
        <v>24.256250000000001</v>
      </c>
      <c r="C111">
        <v>0</v>
      </c>
    </row>
    <row r="112" spans="2:3">
      <c r="B112">
        <v>24.65</v>
      </c>
      <c r="C112">
        <v>-2.5063770565652801E-2</v>
      </c>
    </row>
    <row r="113" spans="2:3">
      <c r="B113">
        <v>25.894817682185401</v>
      </c>
      <c r="C113">
        <v>-2.5063770565652801E-2</v>
      </c>
    </row>
    <row r="114" spans="2:3">
      <c r="B114">
        <v>27.1396353643708</v>
      </c>
      <c r="C114">
        <v>-2.5063770565652801E-2</v>
      </c>
    </row>
    <row r="115" spans="2:3">
      <c r="B115">
        <v>28.384453046556199</v>
      </c>
      <c r="C115">
        <v>-2.5063770565652801E-2</v>
      </c>
    </row>
    <row r="116" spans="2:3">
      <c r="B116">
        <v>29.629270728741599</v>
      </c>
      <c r="C116">
        <v>-2.5063770565652801E-2</v>
      </c>
    </row>
    <row r="117" spans="2:3">
      <c r="B117">
        <v>30.874088410927101</v>
      </c>
      <c r="C117">
        <v>-2.5063770565652801E-2</v>
      </c>
    </row>
    <row r="118" spans="2:3">
      <c r="B118">
        <v>32.1189060931125</v>
      </c>
      <c r="C118">
        <v>-2.5063770565652801E-2</v>
      </c>
    </row>
    <row r="119" spans="2:3">
      <c r="B119">
        <v>33.363723775297899</v>
      </c>
      <c r="C119">
        <v>-2.5063770565652801E-2</v>
      </c>
    </row>
    <row r="120" spans="2:3">
      <c r="B120">
        <v>34.608541457483298</v>
      </c>
      <c r="C120">
        <v>0</v>
      </c>
    </row>
    <row r="121" spans="2:3">
      <c r="B121">
        <v>35.314791457483302</v>
      </c>
      <c r="C121">
        <v>0</v>
      </c>
    </row>
    <row r="122" spans="2:3">
      <c r="B122">
        <v>36.0210414574833</v>
      </c>
      <c r="C122">
        <v>0</v>
      </c>
    </row>
    <row r="123" spans="2:3">
      <c r="B123">
        <v>36.727291457483297</v>
      </c>
      <c r="C123">
        <v>0</v>
      </c>
    </row>
    <row r="124" spans="2:3">
      <c r="B124">
        <v>37.433541457483301</v>
      </c>
      <c r="C124">
        <v>0</v>
      </c>
    </row>
    <row r="125" spans="2:3">
      <c r="B125">
        <v>38.139791457483298</v>
      </c>
      <c r="C125">
        <v>0</v>
      </c>
    </row>
    <row r="126" spans="2:3">
      <c r="B126">
        <v>38.846041457483302</v>
      </c>
      <c r="C126">
        <v>0</v>
      </c>
    </row>
    <row r="127" spans="2:3">
      <c r="B127">
        <v>39.5522914574833</v>
      </c>
      <c r="C127">
        <v>0</v>
      </c>
    </row>
  </sheetData>
  <phoneticPr fontId="1"/>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BC188-1ECD-46BD-8ECC-16C87A14EBC5}">
  <dimension ref="B1:H179"/>
  <sheetViews>
    <sheetView topLeftCell="A40" workbookViewId="0">
      <selection activeCell="G44" sqref="G44"/>
    </sheetView>
  </sheetViews>
  <sheetFormatPr defaultRowHeight="18.75"/>
  <sheetData>
    <row r="1" spans="2:8">
      <c r="B1" t="s">
        <v>75</v>
      </c>
      <c r="C1" t="s">
        <v>76</v>
      </c>
      <c r="D1" t="s">
        <v>77</v>
      </c>
      <c r="E1" t="s">
        <v>78</v>
      </c>
      <c r="F1" t="s">
        <v>79</v>
      </c>
      <c r="G1" t="s">
        <v>80</v>
      </c>
      <c r="H1" t="s">
        <v>81</v>
      </c>
    </row>
    <row r="2" spans="2:8">
      <c r="B2">
        <v>1</v>
      </c>
      <c r="C2">
        <v>1</v>
      </c>
      <c r="D2">
        <v>2</v>
      </c>
      <c r="E2">
        <v>3</v>
      </c>
      <c r="F2">
        <v>6.6008810901493395E-2</v>
      </c>
      <c r="G2">
        <v>6.5981240859741302E-2</v>
      </c>
      <c r="H2">
        <v>6.6028805289885195E-2</v>
      </c>
    </row>
    <row r="3" spans="2:8">
      <c r="B3">
        <v>2</v>
      </c>
      <c r="C3">
        <v>3</v>
      </c>
      <c r="D3">
        <v>4</v>
      </c>
      <c r="E3">
        <v>5</v>
      </c>
      <c r="F3">
        <v>6.6028805289885195E-2</v>
      </c>
      <c r="G3">
        <v>6.5981240859741094E-2</v>
      </c>
      <c r="H3">
        <v>6.6008810901493506E-2</v>
      </c>
    </row>
    <row r="4" spans="2:8">
      <c r="B4">
        <v>3</v>
      </c>
      <c r="C4">
        <v>5</v>
      </c>
      <c r="D4">
        <v>6</v>
      </c>
      <c r="E4">
        <v>7</v>
      </c>
      <c r="F4">
        <v>6.6008810901493506E-2</v>
      </c>
      <c r="G4">
        <v>6.5981240859740803E-2</v>
      </c>
      <c r="H4">
        <v>6.60288052898894E-2</v>
      </c>
    </row>
    <row r="5" spans="2:8">
      <c r="B5">
        <v>4</v>
      </c>
      <c r="C5">
        <v>7</v>
      </c>
      <c r="D5">
        <v>8</v>
      </c>
      <c r="E5">
        <v>9</v>
      </c>
      <c r="F5">
        <v>6.60288052898894E-2</v>
      </c>
      <c r="G5">
        <v>6.59812408597346E-2</v>
      </c>
      <c r="H5">
        <v>6.6008810901504497E-2</v>
      </c>
    </row>
    <row r="6" spans="2:8">
      <c r="B6">
        <v>5</v>
      </c>
      <c r="C6">
        <v>9</v>
      </c>
      <c r="D6">
        <v>10</v>
      </c>
      <c r="E6">
        <v>11</v>
      </c>
      <c r="F6">
        <v>6.6008810901504497E-2</v>
      </c>
      <c r="G6">
        <v>6.5981240859735904E-2</v>
      </c>
      <c r="H6">
        <v>6.6028805289892398E-2</v>
      </c>
    </row>
    <row r="7" spans="2:8">
      <c r="B7">
        <v>6</v>
      </c>
      <c r="C7">
        <v>11</v>
      </c>
      <c r="D7">
        <v>12</v>
      </c>
      <c r="E7">
        <v>13</v>
      </c>
      <c r="F7">
        <v>6.6028805289892398E-2</v>
      </c>
      <c r="G7">
        <v>6.5981240859739304E-2</v>
      </c>
      <c r="H7">
        <v>6.6008810901492701E-2</v>
      </c>
    </row>
    <row r="8" spans="2:8">
      <c r="B8">
        <v>7</v>
      </c>
      <c r="C8">
        <v>13</v>
      </c>
      <c r="D8">
        <v>14</v>
      </c>
      <c r="E8">
        <v>15</v>
      </c>
      <c r="F8">
        <v>6.6008810901492701E-2</v>
      </c>
      <c r="G8">
        <v>6.5981240859739498E-2</v>
      </c>
      <c r="H8">
        <v>6.6028805289884293E-2</v>
      </c>
    </row>
    <row r="9" spans="2:8">
      <c r="B9">
        <v>8</v>
      </c>
      <c r="C9">
        <v>15</v>
      </c>
      <c r="D9">
        <v>16</v>
      </c>
      <c r="E9">
        <v>1</v>
      </c>
      <c r="F9">
        <v>6.6028805289884293E-2</v>
      </c>
      <c r="G9">
        <v>6.5981240859740595E-2</v>
      </c>
      <c r="H9">
        <v>6.6008810901493395E-2</v>
      </c>
    </row>
    <row r="10" spans="2:8">
      <c r="B10">
        <v>9</v>
      </c>
      <c r="C10">
        <v>17</v>
      </c>
      <c r="D10">
        <v>18</v>
      </c>
      <c r="E10">
        <v>19</v>
      </c>
      <c r="F10">
        <v>-0.22736420441699301</v>
      </c>
      <c r="G10">
        <v>-0.22736420441699301</v>
      </c>
      <c r="H10">
        <v>-0.22736420441699301</v>
      </c>
    </row>
    <row r="11" spans="2:8">
      <c r="B11">
        <v>10</v>
      </c>
      <c r="C11">
        <v>19</v>
      </c>
      <c r="D11">
        <v>20</v>
      </c>
      <c r="E11">
        <v>21</v>
      </c>
      <c r="F11">
        <v>-0.22736420441699301</v>
      </c>
      <c r="G11">
        <v>-0.22736420441699301</v>
      </c>
      <c r="H11">
        <v>-0.22736420441699301</v>
      </c>
    </row>
    <row r="12" spans="2:8">
      <c r="B12">
        <v>11</v>
      </c>
      <c r="C12">
        <v>21</v>
      </c>
      <c r="D12">
        <v>22</v>
      </c>
      <c r="E12">
        <v>23</v>
      </c>
      <c r="F12">
        <v>-0.22736420441699301</v>
      </c>
      <c r="G12">
        <v>-0.22736420441699301</v>
      </c>
      <c r="H12">
        <v>-0.22736420441699301</v>
      </c>
    </row>
    <row r="13" spans="2:8">
      <c r="B13">
        <v>12</v>
      </c>
      <c r="C13">
        <v>23</v>
      </c>
      <c r="D13">
        <v>24</v>
      </c>
      <c r="E13">
        <v>17</v>
      </c>
      <c r="F13">
        <v>-0.22736420441699301</v>
      </c>
      <c r="G13">
        <v>-0.22736420441699301</v>
      </c>
      <c r="H13">
        <v>-0.22736420441699301</v>
      </c>
    </row>
    <row r="15" spans="2:8">
      <c r="B15" t="s">
        <v>82</v>
      </c>
      <c r="C15" t="s">
        <v>83</v>
      </c>
      <c r="D15" t="s">
        <v>84</v>
      </c>
      <c r="E15" t="s">
        <v>85</v>
      </c>
      <c r="F15" t="s">
        <v>86</v>
      </c>
    </row>
    <row r="16" spans="2:8">
      <c r="B16">
        <v>1</v>
      </c>
      <c r="C16">
        <v>0.49552159039699401</v>
      </c>
      <c r="D16">
        <v>2.4</v>
      </c>
      <c r="E16">
        <v>0</v>
      </c>
      <c r="F16">
        <v>0</v>
      </c>
    </row>
    <row r="17" spans="2:6">
      <c r="B17">
        <v>2</v>
      </c>
      <c r="C17">
        <v>0.49999999967687098</v>
      </c>
      <c r="D17">
        <v>2.2173108780270798</v>
      </c>
      <c r="E17">
        <v>0.91844023767621497</v>
      </c>
      <c r="F17">
        <v>0</v>
      </c>
    </row>
    <row r="18" spans="2:6">
      <c r="B18">
        <v>3</v>
      </c>
      <c r="C18">
        <v>0.49552159040556898</v>
      </c>
      <c r="D18">
        <v>1.69705627484771</v>
      </c>
      <c r="E18">
        <v>1.69705627484771</v>
      </c>
      <c r="F18">
        <v>0</v>
      </c>
    </row>
    <row r="19" spans="2:6">
      <c r="B19">
        <v>4</v>
      </c>
      <c r="C19">
        <v>0.49999999967687098</v>
      </c>
      <c r="D19">
        <v>0.91844023767621497</v>
      </c>
      <c r="E19">
        <v>2.2173108780270798</v>
      </c>
      <c r="F19">
        <v>0</v>
      </c>
    </row>
    <row r="20" spans="2:6">
      <c r="B20">
        <v>5</v>
      </c>
      <c r="C20">
        <v>0.49552159039699401</v>
      </c>
      <c r="D20" s="1">
        <v>-9.5518211395972904E-17</v>
      </c>
      <c r="E20">
        <v>2.4</v>
      </c>
      <c r="F20">
        <v>0</v>
      </c>
    </row>
    <row r="21" spans="2:6">
      <c r="B21">
        <v>6</v>
      </c>
      <c r="C21">
        <v>0.49999999967687098</v>
      </c>
      <c r="D21">
        <v>-0.91844023767621497</v>
      </c>
      <c r="E21">
        <v>2.2173108780270798</v>
      </c>
      <c r="F21">
        <v>0</v>
      </c>
    </row>
    <row r="22" spans="2:6">
      <c r="B22">
        <v>7</v>
      </c>
      <c r="C22">
        <v>0.49552159040557098</v>
      </c>
      <c r="D22">
        <v>-1.69705627484771</v>
      </c>
      <c r="E22">
        <v>1.69705627484771</v>
      </c>
      <c r="F22">
        <v>0</v>
      </c>
    </row>
    <row r="23" spans="2:6">
      <c r="B23">
        <v>8</v>
      </c>
      <c r="C23">
        <v>0.49999999967687098</v>
      </c>
      <c r="D23">
        <v>-2.2173108780270798</v>
      </c>
      <c r="E23">
        <v>0.91844023767621497</v>
      </c>
      <c r="F23">
        <v>0</v>
      </c>
    </row>
    <row r="24" spans="2:6">
      <c r="B24">
        <v>9</v>
      </c>
      <c r="C24">
        <v>0.49552159039699401</v>
      </c>
      <c r="D24">
        <v>-2.4</v>
      </c>
      <c r="E24" s="1">
        <v>-9.5518211395972904E-17</v>
      </c>
      <c r="F24">
        <v>0</v>
      </c>
    </row>
    <row r="25" spans="2:6">
      <c r="B25">
        <v>10</v>
      </c>
      <c r="C25">
        <v>0.49999999967687098</v>
      </c>
      <c r="D25">
        <v>-2.2173108780270798</v>
      </c>
      <c r="E25">
        <v>-0.91844023767621497</v>
      </c>
      <c r="F25">
        <v>0</v>
      </c>
    </row>
    <row r="26" spans="2:6">
      <c r="B26">
        <v>11</v>
      </c>
      <c r="C26">
        <v>0.49552159040557098</v>
      </c>
      <c r="D26">
        <v>-1.69705627484771</v>
      </c>
      <c r="E26">
        <v>-1.69705627484771</v>
      </c>
      <c r="F26">
        <v>0</v>
      </c>
    </row>
    <row r="27" spans="2:6">
      <c r="B27">
        <v>12</v>
      </c>
      <c r="C27">
        <v>0.49999999967687098</v>
      </c>
      <c r="D27">
        <v>-0.91844023767621497</v>
      </c>
      <c r="E27">
        <v>-2.2173108780270798</v>
      </c>
      <c r="F27">
        <v>0</v>
      </c>
    </row>
    <row r="28" spans="2:6">
      <c r="B28">
        <v>13</v>
      </c>
      <c r="C28">
        <v>0.49552159039699401</v>
      </c>
      <c r="D28" s="1">
        <v>9.5518211395972904E-17</v>
      </c>
      <c r="E28">
        <v>-2.4</v>
      </c>
      <c r="F28">
        <v>0</v>
      </c>
    </row>
    <row r="29" spans="2:6">
      <c r="B29">
        <v>14</v>
      </c>
      <c r="C29">
        <v>0.49999999967687098</v>
      </c>
      <c r="D29">
        <v>0.91844023767621497</v>
      </c>
      <c r="E29">
        <v>-2.2173108780270798</v>
      </c>
      <c r="F29">
        <v>0</v>
      </c>
    </row>
    <row r="30" spans="2:6">
      <c r="B30">
        <v>15</v>
      </c>
      <c r="C30">
        <v>0.49552159040557098</v>
      </c>
      <c r="D30">
        <v>1.69705627484771</v>
      </c>
      <c r="E30">
        <v>-1.69705627484771</v>
      </c>
      <c r="F30">
        <v>0</v>
      </c>
    </row>
    <row r="31" spans="2:6">
      <c r="B31" s="1">
        <v>16</v>
      </c>
      <c r="C31">
        <v>0.49999999967687098</v>
      </c>
      <c r="D31">
        <v>2.2173108780270798</v>
      </c>
      <c r="E31">
        <v>-0.91844023767621497</v>
      </c>
      <c r="F31">
        <v>0</v>
      </c>
    </row>
    <row r="32" spans="2:6">
      <c r="B32">
        <v>17</v>
      </c>
      <c r="C32">
        <v>0.52978182088334802</v>
      </c>
      <c r="D32">
        <v>0.7</v>
      </c>
      <c r="E32">
        <v>0</v>
      </c>
      <c r="F32">
        <v>0.195366755695627</v>
      </c>
    </row>
    <row r="33" spans="2:6">
      <c r="B33" s="1">
        <v>18</v>
      </c>
      <c r="C33">
        <v>0.50000000198765104</v>
      </c>
      <c r="D33">
        <v>0.49497474683058301</v>
      </c>
      <c r="E33">
        <v>-0.49497474683058301</v>
      </c>
      <c r="F33">
        <v>0.19556572812068401</v>
      </c>
    </row>
    <row r="34" spans="2:6">
      <c r="B34">
        <v>19</v>
      </c>
      <c r="C34">
        <v>0.52978182088334902</v>
      </c>
      <c r="D34" s="1">
        <v>1.33465287432965E-16</v>
      </c>
      <c r="E34">
        <v>-0.7</v>
      </c>
      <c r="F34">
        <v>0.195366755695629</v>
      </c>
    </row>
    <row r="35" spans="2:6">
      <c r="B35">
        <v>20</v>
      </c>
      <c r="C35">
        <v>0.50000000198764905</v>
      </c>
      <c r="D35">
        <v>-0.49497474683058301</v>
      </c>
      <c r="E35">
        <v>-0.49497474683058301</v>
      </c>
      <c r="F35">
        <v>0.19556572812068199</v>
      </c>
    </row>
    <row r="36" spans="2:6">
      <c r="B36">
        <v>21</v>
      </c>
      <c r="C36">
        <v>0.52978182088334802</v>
      </c>
      <c r="D36">
        <v>-0.7</v>
      </c>
      <c r="E36" s="1">
        <v>-2.1196152472091599E-16</v>
      </c>
      <c r="F36">
        <v>0.195366755695628</v>
      </c>
    </row>
    <row r="37" spans="2:6">
      <c r="B37">
        <v>22</v>
      </c>
      <c r="C37">
        <v>0.50000000198765104</v>
      </c>
      <c r="D37">
        <v>-0.49497474683058301</v>
      </c>
      <c r="E37">
        <v>0.49497474683058301</v>
      </c>
      <c r="F37">
        <v>0.19556572812068401</v>
      </c>
    </row>
    <row r="38" spans="2:6">
      <c r="B38">
        <v>23</v>
      </c>
      <c r="C38">
        <v>0.52978182088334902</v>
      </c>
      <c r="D38" s="1">
        <v>-2.90457762008866E-16</v>
      </c>
      <c r="E38">
        <v>0.7</v>
      </c>
      <c r="F38">
        <v>0.195366755695629</v>
      </c>
    </row>
    <row r="39" spans="2:6">
      <c r="B39">
        <v>24</v>
      </c>
      <c r="C39">
        <v>0.50000000198764905</v>
      </c>
      <c r="D39">
        <v>0.49497474683058301</v>
      </c>
      <c r="E39">
        <v>0.49497474683058301</v>
      </c>
      <c r="F39">
        <v>0.19556572812068401</v>
      </c>
    </row>
    <row r="41" spans="2:6">
      <c r="B41" t="s">
        <v>87</v>
      </c>
      <c r="C41" t="s">
        <v>84</v>
      </c>
      <c r="D41" t="s">
        <v>85</v>
      </c>
      <c r="E41" t="s">
        <v>92</v>
      </c>
      <c r="F41" t="s">
        <v>91</v>
      </c>
    </row>
    <row r="42" spans="2:6">
      <c r="B42" s="19">
        <v>0</v>
      </c>
      <c r="C42" s="19">
        <v>0.7</v>
      </c>
      <c r="D42" s="19">
        <v>0</v>
      </c>
      <c r="E42" s="19">
        <f>F32</f>
        <v>0.195366755695627</v>
      </c>
      <c r="F42">
        <f>1/(2*PI())*LN($C$63/C42)</f>
        <v>0.19610175747716732</v>
      </c>
    </row>
    <row r="43" spans="2:6">
      <c r="B43">
        <v>1</v>
      </c>
      <c r="C43">
        <v>0.78095238095238095</v>
      </c>
      <c r="D43">
        <v>0</v>
      </c>
      <c r="E43">
        <v>0.177793890956152</v>
      </c>
      <c r="F43">
        <f t="shared" ref="F43:F63" si="0">1/(2*PI())*LN($C$63/C43)</f>
        <v>0.17868482073324929</v>
      </c>
    </row>
    <row r="44" spans="2:6">
      <c r="B44">
        <v>2</v>
      </c>
      <c r="C44">
        <v>0.86190476190476095</v>
      </c>
      <c r="D44">
        <v>0</v>
      </c>
      <c r="E44">
        <v>0.16196684238879</v>
      </c>
      <c r="F44">
        <f t="shared" si="0"/>
        <v>0.16298727265537799</v>
      </c>
    </row>
    <row r="45" spans="2:6">
      <c r="B45">
        <v>3</v>
      </c>
      <c r="C45">
        <v>0.94285714285714195</v>
      </c>
      <c r="D45">
        <v>0</v>
      </c>
      <c r="E45">
        <v>0.147785894773798</v>
      </c>
      <c r="F45">
        <f t="shared" si="0"/>
        <v>0.14869993350494221</v>
      </c>
    </row>
    <row r="46" spans="2:6">
      <c r="B46">
        <v>4</v>
      </c>
      <c r="C46">
        <v>1.02380952380952</v>
      </c>
      <c r="D46">
        <v>0</v>
      </c>
      <c r="E46">
        <v>0.13476110503552099</v>
      </c>
      <c r="F46">
        <f t="shared" si="0"/>
        <v>0.13559018209605059</v>
      </c>
    </row>
    <row r="47" spans="2:6">
      <c r="B47">
        <v>5</v>
      </c>
      <c r="C47">
        <v>1.1047619047618999</v>
      </c>
      <c r="D47">
        <v>0</v>
      </c>
      <c r="E47">
        <v>0.122726858637626</v>
      </c>
      <c r="F47">
        <f t="shared" si="0"/>
        <v>0.12347859540582669</v>
      </c>
    </row>
    <row r="48" spans="2:6">
      <c r="B48">
        <v>6</v>
      </c>
      <c r="C48">
        <v>1.1857142857142799</v>
      </c>
      <c r="D48">
        <v>0</v>
      </c>
      <c r="E48">
        <v>0.111542505604823</v>
      </c>
      <c r="F48">
        <f t="shared" si="0"/>
        <v>0.11222387008082425</v>
      </c>
    </row>
    <row r="49" spans="2:6">
      <c r="B49">
        <v>7</v>
      </c>
      <c r="C49">
        <v>1.2666666666666599</v>
      </c>
      <c r="D49">
        <v>0</v>
      </c>
      <c r="E49">
        <v>0.10109548658803801</v>
      </c>
      <c r="F49">
        <f t="shared" si="0"/>
        <v>0.10171273455191898</v>
      </c>
    </row>
    <row r="50" spans="2:6">
      <c r="B50">
        <v>8</v>
      </c>
      <c r="C50">
        <v>1.3476190476190399</v>
      </c>
      <c r="D50">
        <v>0</v>
      </c>
      <c r="E50">
        <v>9.1294512024483604E-2</v>
      </c>
      <c r="F50">
        <f t="shared" si="0"/>
        <v>9.1852992107151477E-2</v>
      </c>
    </row>
    <row r="51" spans="2:6">
      <c r="B51">
        <v>9</v>
      </c>
      <c r="C51">
        <v>1.4285714285714199</v>
      </c>
      <c r="D51">
        <v>0</v>
      </c>
      <c r="E51">
        <v>8.2064359817496393E-2</v>
      </c>
      <c r="F51">
        <f t="shared" si="0"/>
        <v>8.2568596667420474E-2</v>
      </c>
    </row>
    <row r="52" spans="2:6">
      <c r="B52">
        <v>10</v>
      </c>
      <c r="C52">
        <v>1.5095238095237999</v>
      </c>
      <c r="D52">
        <v>0</v>
      </c>
      <c r="E52">
        <v>7.3342244331421197E-2</v>
      </c>
      <c r="F52">
        <f t="shared" si="0"/>
        <v>7.3796087736624438E-2</v>
      </c>
    </row>
    <row r="53" spans="2:6">
      <c r="B53">
        <v>11</v>
      </c>
      <c r="C53">
        <v>1.5904761904761899</v>
      </c>
      <c r="D53">
        <v>0</v>
      </c>
      <c r="E53">
        <v>6.5075193355687497E-2</v>
      </c>
      <c r="F53">
        <f t="shared" si="0"/>
        <v>6.5481957793690287E-2</v>
      </c>
    </row>
    <row r="54" spans="2:6">
      <c r="B54">
        <v>12</v>
      </c>
      <c r="C54">
        <v>1.6714285714285699</v>
      </c>
      <c r="D54">
        <v>0</v>
      </c>
      <c r="E54">
        <v>5.7218096046525301E-2</v>
      </c>
      <c r="F54">
        <f t="shared" si="0"/>
        <v>5.7580673960403228E-2</v>
      </c>
    </row>
    <row r="55" spans="2:6">
      <c r="B55">
        <v>13</v>
      </c>
      <c r="C55">
        <v>1.7523809523809499</v>
      </c>
      <c r="D55">
        <v>0</v>
      </c>
      <c r="E55">
        <v>4.97322197281947E-2</v>
      </c>
      <c r="F55">
        <f t="shared" si="0"/>
        <v>5.0053168023403358E-2</v>
      </c>
    </row>
    <row r="56" spans="2:6">
      <c r="B56">
        <v>14</v>
      </c>
      <c r="C56">
        <v>1.8333333333333299</v>
      </c>
      <c r="D56">
        <v>0</v>
      </c>
      <c r="E56">
        <v>4.2584066238940198E-2</v>
      </c>
      <c r="F56">
        <f t="shared" si="0"/>
        <v>4.2865667749099889E-2</v>
      </c>
    </row>
    <row r="57" spans="2:6">
      <c r="B57">
        <v>15</v>
      </c>
      <c r="C57">
        <v>1.9142857142857099</v>
      </c>
      <c r="D57">
        <v>0</v>
      </c>
      <c r="E57">
        <v>3.5744481442626298E-2</v>
      </c>
      <c r="F57">
        <f t="shared" si="0"/>
        <v>3.5988780912440253E-2</v>
      </c>
    </row>
    <row r="58" spans="2:6">
      <c r="B58">
        <v>16</v>
      </c>
      <c r="C58">
        <v>1.9952380952380899</v>
      </c>
      <c r="D58">
        <v>0</v>
      </c>
      <c r="E58">
        <v>2.9187958591269901E-2</v>
      </c>
      <c r="F58">
        <f t="shared" si="0"/>
        <v>2.9396769173459986E-2</v>
      </c>
    </row>
    <row r="59" spans="2:6">
      <c r="B59">
        <v>17</v>
      </c>
      <c r="C59">
        <v>2.0761904761904701</v>
      </c>
      <c r="D59">
        <v>0</v>
      </c>
      <c r="E59">
        <v>2.28921094635729E-2</v>
      </c>
      <c r="F59">
        <f t="shared" si="0"/>
        <v>2.306696645676292E-2</v>
      </c>
    </row>
    <row r="60" spans="2:6">
      <c r="B60">
        <v>18</v>
      </c>
      <c r="C60">
        <v>2.1571428571428499</v>
      </c>
      <c r="D60">
        <v>0</v>
      </c>
      <c r="E60">
        <v>1.6837510207054499E-2</v>
      </c>
      <c r="F60">
        <f t="shared" si="0"/>
        <v>1.6979308642454567E-2</v>
      </c>
    </row>
    <row r="61" spans="2:6">
      <c r="B61">
        <v>19</v>
      </c>
      <c r="C61">
        <v>2.2380952380952301</v>
      </c>
      <c r="D61">
        <v>0</v>
      </c>
      <c r="E61">
        <v>1.1009133143338901E-2</v>
      </c>
      <c r="F61">
        <f t="shared" si="0"/>
        <v>1.1115949944602134E-2</v>
      </c>
    </row>
    <row r="62" spans="2:6">
      <c r="B62">
        <v>20</v>
      </c>
      <c r="C62">
        <v>2.3190476190476099</v>
      </c>
      <c r="D62">
        <v>0</v>
      </c>
      <c r="E62">
        <v>5.3843960845365597E-3</v>
      </c>
      <c r="F62">
        <f t="shared" si="0"/>
        <v>5.4609474830505733E-3</v>
      </c>
    </row>
    <row r="63" spans="2:6">
      <c r="B63" s="19" t="s">
        <v>90</v>
      </c>
      <c r="C63" s="19">
        <v>2.4</v>
      </c>
      <c r="D63" s="19">
        <v>0</v>
      </c>
      <c r="E63" s="19">
        <v>0</v>
      </c>
      <c r="F63">
        <f t="shared" si="0"/>
        <v>0</v>
      </c>
    </row>
    <row r="65" spans="2:3">
      <c r="B65" t="s">
        <v>88</v>
      </c>
      <c r="C65" s="1" t="s">
        <v>89</v>
      </c>
    </row>
    <row r="66" spans="2:3">
      <c r="B66">
        <v>0</v>
      </c>
      <c r="C66">
        <v>6.6008810901493395E-2</v>
      </c>
    </row>
    <row r="67" spans="2:3">
      <c r="B67">
        <v>0.93643354567741499</v>
      </c>
      <c r="C67" s="1">
        <v>6.5981240859741302E-2</v>
      </c>
    </row>
    <row r="68" spans="2:3">
      <c r="B68">
        <v>1.87286709135483</v>
      </c>
      <c r="C68">
        <v>6.6028805289885195E-2</v>
      </c>
    </row>
    <row r="69" spans="2:3">
      <c r="B69">
        <v>2.8093006370322402</v>
      </c>
      <c r="C69">
        <v>6.5981240859741094E-2</v>
      </c>
    </row>
    <row r="70" spans="2:3">
      <c r="B70">
        <v>3.74573418270966</v>
      </c>
      <c r="C70">
        <v>6.6008810901493506E-2</v>
      </c>
    </row>
    <row r="71" spans="2:3">
      <c r="B71">
        <v>4.6821677283870704</v>
      </c>
      <c r="C71">
        <v>6.5981240859740803E-2</v>
      </c>
    </row>
    <row r="72" spans="2:3">
      <c r="B72">
        <v>5.6186012740644902</v>
      </c>
      <c r="C72">
        <v>6.60288052898894E-2</v>
      </c>
    </row>
    <row r="73" spans="2:3">
      <c r="B73">
        <v>6.5550348197419002</v>
      </c>
      <c r="C73">
        <v>6.59812408597346E-2</v>
      </c>
    </row>
    <row r="74" spans="2:3">
      <c r="B74">
        <v>7.4914683654193199</v>
      </c>
      <c r="C74">
        <v>6.6008810901504497E-2</v>
      </c>
    </row>
    <row r="75" spans="2:3">
      <c r="B75">
        <v>8.4279019110967397</v>
      </c>
      <c r="C75">
        <v>6.5981240859735904E-2</v>
      </c>
    </row>
    <row r="76" spans="2:3">
      <c r="B76">
        <v>9.3643354567741497</v>
      </c>
      <c r="C76">
        <v>6.6028805289892398E-2</v>
      </c>
    </row>
    <row r="77" spans="2:3">
      <c r="B77">
        <v>10.300769002451499</v>
      </c>
      <c r="C77">
        <v>6.5981240859739304E-2</v>
      </c>
    </row>
    <row r="78" spans="2:3">
      <c r="B78">
        <v>11.2372025481289</v>
      </c>
      <c r="C78">
        <v>6.6008810901492701E-2</v>
      </c>
    </row>
    <row r="79" spans="2:3">
      <c r="B79">
        <v>12.173636093806399</v>
      </c>
      <c r="C79">
        <v>6.5981240859739498E-2</v>
      </c>
    </row>
    <row r="80" spans="2:3">
      <c r="B80">
        <v>13.1100696394838</v>
      </c>
      <c r="C80">
        <v>6.6028805289884293E-2</v>
      </c>
    </row>
    <row r="81" spans="2:3">
      <c r="B81">
        <v>14.0465031851612</v>
      </c>
      <c r="C81">
        <v>6.5981240859740595E-2</v>
      </c>
    </row>
    <row r="82" spans="2:3">
      <c r="B82">
        <v>15.820133578101601</v>
      </c>
      <c r="C82">
        <v>-0.22736420441699301</v>
      </c>
    </row>
    <row r="83" spans="2:3">
      <c r="B83">
        <v>16.355890383412799</v>
      </c>
      <c r="C83">
        <v>-0.22736420441699301</v>
      </c>
    </row>
    <row r="84" spans="2:3">
      <c r="B84">
        <v>16.891647188723901</v>
      </c>
      <c r="C84">
        <v>-0.22736420441699301</v>
      </c>
    </row>
    <row r="85" spans="2:3">
      <c r="B85">
        <v>17.427403994035</v>
      </c>
      <c r="C85">
        <v>-0.22736420441699301</v>
      </c>
    </row>
    <row r="86" spans="2:3">
      <c r="B86">
        <v>17.963160799346099</v>
      </c>
      <c r="C86">
        <v>-0.22736420441699301</v>
      </c>
    </row>
    <row r="87" spans="2:3">
      <c r="B87">
        <v>18.498917604657301</v>
      </c>
      <c r="C87">
        <v>-0.22736420441699301</v>
      </c>
    </row>
    <row r="88" spans="2:3">
      <c r="B88">
        <v>19.0346744099684</v>
      </c>
      <c r="C88">
        <v>-0.22736420441699301</v>
      </c>
    </row>
    <row r="89" spans="2:3">
      <c r="B89">
        <v>19.570431215279498</v>
      </c>
      <c r="C89">
        <v>-0.22736420441699301</v>
      </c>
    </row>
    <row r="97" spans="2:2">
      <c r="B97" s="1"/>
    </row>
    <row r="99" spans="2:2">
      <c r="B99" s="1"/>
    </row>
    <row r="145" spans="2:2">
      <c r="B145" s="1"/>
    </row>
    <row r="147" spans="2:2">
      <c r="B147" s="1"/>
    </row>
    <row r="161" spans="3:3">
      <c r="C161" s="1"/>
    </row>
    <row r="163" spans="3:3">
      <c r="C163" s="1"/>
    </row>
    <row r="177" spans="2:2">
      <c r="B177" s="1"/>
    </row>
    <row r="179" spans="2:2">
      <c r="B179" s="1"/>
    </row>
  </sheetData>
  <phoneticPr fontId="1"/>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60C7C-80F8-4E21-9EA2-AB818D01020D}">
  <dimension ref="A2:L43"/>
  <sheetViews>
    <sheetView topLeftCell="A7" workbookViewId="0">
      <selection activeCell="C24" sqref="C24"/>
    </sheetView>
  </sheetViews>
  <sheetFormatPr defaultRowHeight="18.75"/>
  <cols>
    <col min="2" max="2" width="10.625" bestFit="1" customWidth="1"/>
    <col min="12" max="12" width="9.375" bestFit="1" customWidth="1"/>
  </cols>
  <sheetData>
    <row r="2" spans="1:11">
      <c r="A2" s="16">
        <v>5</v>
      </c>
      <c r="B2" s="16" t="s">
        <v>58</v>
      </c>
      <c r="C2" s="16" t="s">
        <v>38</v>
      </c>
      <c r="D2" s="16">
        <v>2</v>
      </c>
      <c r="E2" s="16" t="s">
        <v>59</v>
      </c>
    </row>
    <row r="3" spans="1:11" ht="93.75" customHeight="1">
      <c r="A3" s="72" t="s">
        <v>60</v>
      </c>
      <c r="B3" s="17" t="s">
        <v>61</v>
      </c>
      <c r="C3" s="72" t="s">
        <v>38</v>
      </c>
      <c r="D3" s="17" t="s">
        <v>64</v>
      </c>
      <c r="E3" s="17" t="s">
        <v>66</v>
      </c>
      <c r="I3" s="73" t="s">
        <v>73</v>
      </c>
      <c r="J3" s="73"/>
      <c r="K3" s="73"/>
    </row>
    <row r="4" spans="1:11" ht="60">
      <c r="A4" s="72"/>
      <c r="B4" s="17" t="s">
        <v>62</v>
      </c>
      <c r="C4" s="72"/>
      <c r="D4" s="17" t="s">
        <v>65</v>
      </c>
      <c r="E4" s="17" t="s">
        <v>67</v>
      </c>
      <c r="G4" t="s">
        <v>70</v>
      </c>
    </row>
    <row r="5" spans="1:11" ht="24">
      <c r="A5" s="72"/>
      <c r="B5" s="17" t="s">
        <v>63</v>
      </c>
      <c r="C5" s="72"/>
      <c r="D5" s="17" t="s">
        <v>72</v>
      </c>
      <c r="E5" s="17" t="s">
        <v>68</v>
      </c>
      <c r="G5" t="s">
        <v>71</v>
      </c>
    </row>
    <row r="6" spans="1:11" ht="24">
      <c r="A6" s="72"/>
      <c r="B6" s="17"/>
      <c r="C6" s="72"/>
      <c r="D6" s="17"/>
      <c r="E6" s="17" t="s">
        <v>69</v>
      </c>
    </row>
    <row r="8" spans="1:11" ht="24">
      <c r="A8" s="67" t="s">
        <v>1</v>
      </c>
      <c r="B8" s="12" t="s">
        <v>2</v>
      </c>
      <c r="C8" s="12" t="s">
        <v>4</v>
      </c>
      <c r="D8" s="12" t="s">
        <v>5</v>
      </c>
      <c r="E8" s="12" t="s">
        <v>6</v>
      </c>
      <c r="F8" s="12" t="s">
        <v>8</v>
      </c>
      <c r="G8" s="74" t="s">
        <v>10</v>
      </c>
      <c r="H8" s="74"/>
      <c r="I8" s="74"/>
      <c r="J8" s="74"/>
    </row>
    <row r="9" spans="1:11">
      <c r="A9" s="67"/>
      <c r="B9" s="12" t="s">
        <v>3</v>
      </c>
      <c r="C9" s="12" t="s">
        <v>3</v>
      </c>
      <c r="D9" s="12" t="s">
        <v>3</v>
      </c>
      <c r="E9" s="12" t="s">
        <v>7</v>
      </c>
      <c r="F9" s="12" t="s">
        <v>9</v>
      </c>
      <c r="G9" s="13" t="s">
        <v>11</v>
      </c>
      <c r="H9" s="13" t="s">
        <v>12</v>
      </c>
      <c r="I9" s="13" t="s">
        <v>13</v>
      </c>
      <c r="J9" s="13" t="s">
        <v>14</v>
      </c>
    </row>
    <row r="10" spans="1:11">
      <c r="A10" s="14" t="s">
        <v>15</v>
      </c>
      <c r="B10" s="14" t="s">
        <v>16</v>
      </c>
      <c r="C10" s="14">
        <v>1.6</v>
      </c>
      <c r="D10" s="14">
        <v>2.9</v>
      </c>
      <c r="E10" s="14">
        <v>75</v>
      </c>
      <c r="F10" s="14">
        <v>67</v>
      </c>
      <c r="G10" s="14">
        <v>73</v>
      </c>
      <c r="H10" s="14">
        <v>96</v>
      </c>
      <c r="I10" s="14">
        <v>145</v>
      </c>
      <c r="J10" s="14">
        <v>393</v>
      </c>
    </row>
    <row r="11" spans="1:11">
      <c r="A11" s="14" t="s">
        <v>17</v>
      </c>
      <c r="B11" s="14" t="s">
        <v>18</v>
      </c>
      <c r="C11" s="14">
        <v>2.4</v>
      </c>
      <c r="D11" s="14">
        <v>4.3</v>
      </c>
      <c r="E11" s="14">
        <v>75</v>
      </c>
      <c r="F11" s="14">
        <v>67</v>
      </c>
      <c r="G11" s="14">
        <v>17</v>
      </c>
      <c r="H11" s="14">
        <v>52</v>
      </c>
      <c r="I11" s="14">
        <v>93</v>
      </c>
      <c r="J11" s="14">
        <v>251</v>
      </c>
    </row>
    <row r="12" spans="1:11">
      <c r="A12" s="14" t="s">
        <v>19</v>
      </c>
      <c r="B12" s="14" t="s">
        <v>20</v>
      </c>
      <c r="C12" s="14">
        <v>3.1</v>
      </c>
      <c r="D12" s="14">
        <v>5.8</v>
      </c>
      <c r="E12" s="14">
        <v>75</v>
      </c>
      <c r="F12" s="14">
        <v>67</v>
      </c>
      <c r="G12" s="14">
        <v>13</v>
      </c>
      <c r="H12" s="14">
        <v>42</v>
      </c>
      <c r="I12" s="14">
        <v>73</v>
      </c>
      <c r="J12" s="14">
        <v>194</v>
      </c>
    </row>
    <row r="13" spans="1:11">
      <c r="A13" s="14" t="s">
        <v>21</v>
      </c>
      <c r="B13" s="14" t="s">
        <v>20</v>
      </c>
      <c r="C13" s="14">
        <v>3.1</v>
      </c>
      <c r="D13" s="14">
        <v>6.5</v>
      </c>
      <c r="E13" s="14">
        <v>75</v>
      </c>
      <c r="F13" s="14">
        <v>67</v>
      </c>
      <c r="G13" s="14">
        <v>13</v>
      </c>
      <c r="H13" s="14">
        <v>42</v>
      </c>
      <c r="I13" s="14">
        <v>73</v>
      </c>
      <c r="J13" s="14">
        <v>194</v>
      </c>
    </row>
    <row r="14" spans="1:11">
      <c r="A14" s="14" t="s">
        <v>22</v>
      </c>
      <c r="B14" s="14" t="s">
        <v>23</v>
      </c>
      <c r="C14" s="14">
        <v>4.9000000000000004</v>
      </c>
      <c r="D14" s="14">
        <v>7.4</v>
      </c>
      <c r="E14" s="14">
        <v>75</v>
      </c>
      <c r="F14" s="14">
        <v>67</v>
      </c>
      <c r="G14" s="14">
        <v>7.6</v>
      </c>
      <c r="H14" s="14">
        <v>26</v>
      </c>
      <c r="I14" s="14">
        <v>47</v>
      </c>
      <c r="J14" s="14">
        <v>125</v>
      </c>
    </row>
    <row r="15" spans="1:11">
      <c r="A15" s="14" t="s">
        <v>24</v>
      </c>
      <c r="B15" s="14" t="s">
        <v>23</v>
      </c>
      <c r="C15" s="14">
        <v>4.9000000000000004</v>
      </c>
      <c r="D15" s="14">
        <v>8.3000000000000007</v>
      </c>
      <c r="E15" s="14">
        <v>75</v>
      </c>
      <c r="F15" s="14">
        <v>67</v>
      </c>
      <c r="G15" s="14">
        <v>7.6</v>
      </c>
      <c r="H15" s="14">
        <v>26</v>
      </c>
      <c r="I15" s="14">
        <v>47</v>
      </c>
      <c r="J15" s="14">
        <v>125</v>
      </c>
    </row>
    <row r="16" spans="1:11">
      <c r="A16" s="14" t="s">
        <v>25</v>
      </c>
      <c r="B16" s="14" t="s">
        <v>26</v>
      </c>
      <c r="C16" s="14">
        <v>1.6</v>
      </c>
      <c r="D16" s="14">
        <v>2.9</v>
      </c>
      <c r="E16" s="14">
        <v>50</v>
      </c>
      <c r="F16" s="14">
        <v>66</v>
      </c>
      <c r="G16" s="14">
        <v>24</v>
      </c>
      <c r="H16" s="14">
        <v>85</v>
      </c>
      <c r="I16" s="14">
        <v>145</v>
      </c>
      <c r="J16" s="14">
        <v>415</v>
      </c>
    </row>
    <row r="17" spans="1:12">
      <c r="A17" s="14" t="s">
        <v>27</v>
      </c>
      <c r="B17" s="14" t="s">
        <v>23</v>
      </c>
      <c r="C17" s="14">
        <v>2.7</v>
      </c>
      <c r="D17" s="14">
        <v>4.3</v>
      </c>
      <c r="E17" s="14">
        <v>50</v>
      </c>
      <c r="F17" s="14">
        <v>66</v>
      </c>
      <c r="G17" s="14">
        <v>13</v>
      </c>
      <c r="H17" s="14">
        <v>45</v>
      </c>
      <c r="I17" s="14">
        <v>80</v>
      </c>
      <c r="J17" s="14">
        <v>226</v>
      </c>
    </row>
    <row r="18" spans="1:12">
      <c r="A18" s="14" t="s">
        <v>28</v>
      </c>
      <c r="B18" s="14" t="s">
        <v>29</v>
      </c>
      <c r="C18" s="14">
        <v>3</v>
      </c>
      <c r="D18" s="14">
        <v>5.3</v>
      </c>
      <c r="E18" s="14">
        <v>50</v>
      </c>
      <c r="F18" s="14">
        <v>66</v>
      </c>
      <c r="G18" s="14">
        <v>15</v>
      </c>
      <c r="H18" s="14">
        <v>47</v>
      </c>
      <c r="I18" s="14">
        <v>82</v>
      </c>
      <c r="J18" s="14">
        <v>219</v>
      </c>
    </row>
    <row r="19" spans="1:12">
      <c r="A19" s="14" t="s">
        <v>30</v>
      </c>
      <c r="B19" s="14">
        <v>0.96</v>
      </c>
      <c r="C19" s="14">
        <v>3</v>
      </c>
      <c r="D19" s="14">
        <v>6.4</v>
      </c>
      <c r="E19" s="14">
        <v>50</v>
      </c>
      <c r="F19" s="14">
        <v>66</v>
      </c>
      <c r="G19" s="14">
        <v>15</v>
      </c>
      <c r="H19" s="14">
        <v>47</v>
      </c>
      <c r="I19" s="14">
        <v>82</v>
      </c>
      <c r="J19" s="14">
        <v>219</v>
      </c>
    </row>
    <row r="20" spans="1:12">
      <c r="A20" s="18" t="s">
        <v>31</v>
      </c>
      <c r="B20" s="18" t="s">
        <v>74</v>
      </c>
      <c r="C20" s="18">
        <v>4.8</v>
      </c>
      <c r="D20" s="14">
        <v>7.3</v>
      </c>
      <c r="E20" s="14">
        <v>50</v>
      </c>
      <c r="F20" s="14">
        <v>66</v>
      </c>
      <c r="G20" s="14">
        <v>7.3</v>
      </c>
      <c r="H20" s="14">
        <v>26</v>
      </c>
      <c r="I20" s="14">
        <v>46</v>
      </c>
      <c r="J20" s="14">
        <v>125</v>
      </c>
      <c r="L20" t="e">
        <f>1/(2*PI())*LN(C20/B20)</f>
        <v>#VALUE!</v>
      </c>
    </row>
    <row r="21" spans="1:12">
      <c r="A21" s="14" t="s">
        <v>32</v>
      </c>
      <c r="B21" s="14" t="s">
        <v>74</v>
      </c>
      <c r="C21" s="14">
        <v>4.8</v>
      </c>
      <c r="D21" s="14">
        <v>8.1</v>
      </c>
      <c r="E21" s="14">
        <v>50</v>
      </c>
      <c r="F21" s="14">
        <v>66</v>
      </c>
      <c r="G21" s="14">
        <v>7.3</v>
      </c>
      <c r="H21" s="14">
        <v>26</v>
      </c>
      <c r="I21" s="14">
        <v>46</v>
      </c>
      <c r="J21" s="14">
        <v>125</v>
      </c>
    </row>
    <row r="25" spans="1:12">
      <c r="A25" s="15" t="s">
        <v>55</v>
      </c>
    </row>
    <row r="26" spans="1:12">
      <c r="A26" s="15" t="s">
        <v>56</v>
      </c>
    </row>
    <row r="27" spans="1:12">
      <c r="A27" s="15" t="s">
        <v>57</v>
      </c>
    </row>
    <row r="28" spans="1:12" ht="24">
      <c r="A28" s="67" t="s">
        <v>1</v>
      </c>
      <c r="B28" s="12" t="s">
        <v>2</v>
      </c>
      <c r="C28" s="12" t="s">
        <v>4</v>
      </c>
      <c r="D28" s="12" t="s">
        <v>5</v>
      </c>
      <c r="E28" s="12" t="s">
        <v>6</v>
      </c>
      <c r="F28" s="12" t="s">
        <v>8</v>
      </c>
      <c r="G28" s="67" t="s">
        <v>10</v>
      </c>
      <c r="H28" s="67"/>
      <c r="I28" s="67"/>
      <c r="J28" s="67"/>
    </row>
    <row r="29" spans="1:12">
      <c r="A29" s="67"/>
      <c r="B29" s="12" t="s">
        <v>3</v>
      </c>
      <c r="C29" s="12" t="s">
        <v>3</v>
      </c>
      <c r="D29" s="12" t="s">
        <v>3</v>
      </c>
      <c r="E29" s="12" t="s">
        <v>7</v>
      </c>
      <c r="F29" s="12" t="s">
        <v>9</v>
      </c>
      <c r="G29" s="13" t="s">
        <v>11</v>
      </c>
      <c r="H29" s="13" t="s">
        <v>12</v>
      </c>
      <c r="I29" s="13" t="s">
        <v>13</v>
      </c>
      <c r="J29" s="13" t="s">
        <v>33</v>
      </c>
    </row>
    <row r="30" spans="1:12">
      <c r="A30" s="14" t="s">
        <v>34</v>
      </c>
      <c r="B30" s="14" t="s">
        <v>35</v>
      </c>
      <c r="C30" s="14">
        <v>3.7</v>
      </c>
      <c r="D30" s="14">
        <v>6.15</v>
      </c>
      <c r="E30" s="14">
        <v>73</v>
      </c>
      <c r="F30" s="14">
        <v>66</v>
      </c>
      <c r="G30" s="14">
        <v>14</v>
      </c>
      <c r="H30" s="14">
        <v>33</v>
      </c>
      <c r="I30" s="14">
        <v>66</v>
      </c>
      <c r="J30" s="14">
        <v>230</v>
      </c>
    </row>
    <row r="31" spans="1:12">
      <c r="A31" s="14" t="s">
        <v>36</v>
      </c>
      <c r="B31" s="14" t="s">
        <v>37</v>
      </c>
      <c r="C31" s="14">
        <v>1.5</v>
      </c>
      <c r="D31" s="14">
        <v>2.5</v>
      </c>
      <c r="E31" s="14">
        <v>50</v>
      </c>
      <c r="F31" s="14">
        <v>66</v>
      </c>
      <c r="G31" s="14" t="s">
        <v>38</v>
      </c>
      <c r="H31" s="14" t="s">
        <v>38</v>
      </c>
      <c r="I31" s="14" t="s">
        <v>38</v>
      </c>
      <c r="J31" s="14">
        <v>630</v>
      </c>
    </row>
    <row r="32" spans="1:12">
      <c r="A32" s="14" t="s">
        <v>39</v>
      </c>
      <c r="B32" s="14" t="s">
        <v>40</v>
      </c>
      <c r="C32" s="14">
        <v>2.4</v>
      </c>
      <c r="D32" s="14">
        <v>4.0999999999999996</v>
      </c>
      <c r="E32" s="14">
        <v>50</v>
      </c>
      <c r="F32" s="14">
        <v>66</v>
      </c>
      <c r="G32" s="14" t="s">
        <v>38</v>
      </c>
      <c r="H32" s="14" t="s">
        <v>38</v>
      </c>
      <c r="I32" s="14" t="s">
        <v>38</v>
      </c>
      <c r="J32" s="14">
        <v>345</v>
      </c>
    </row>
    <row r="33" spans="1:10">
      <c r="A33" s="14" t="s">
        <v>41</v>
      </c>
      <c r="B33" s="14" t="s">
        <v>42</v>
      </c>
      <c r="C33" s="14">
        <v>2.9</v>
      </c>
      <c r="D33" s="14">
        <v>4.95</v>
      </c>
      <c r="E33" s="14">
        <v>53.5</v>
      </c>
      <c r="F33" s="14">
        <v>66</v>
      </c>
      <c r="G33" s="14">
        <v>13</v>
      </c>
      <c r="H33" s="14">
        <v>40</v>
      </c>
      <c r="I33" s="14">
        <v>80</v>
      </c>
      <c r="J33" s="14">
        <v>260</v>
      </c>
    </row>
    <row r="34" spans="1:10">
      <c r="A34" s="14" t="s">
        <v>43</v>
      </c>
      <c r="B34" s="14" t="s">
        <v>44</v>
      </c>
      <c r="C34" s="14">
        <v>2.9</v>
      </c>
      <c r="D34" s="14">
        <v>4.95</v>
      </c>
      <c r="E34" s="14">
        <v>50</v>
      </c>
      <c r="F34" s="14">
        <v>66</v>
      </c>
      <c r="G34" s="14">
        <v>14</v>
      </c>
      <c r="H34" s="14">
        <v>43</v>
      </c>
      <c r="I34" s="14">
        <v>82</v>
      </c>
      <c r="J34" s="14">
        <v>315</v>
      </c>
    </row>
    <row r="37" spans="1:10">
      <c r="A37" s="15" t="s">
        <v>53</v>
      </c>
    </row>
    <row r="38" spans="1:10">
      <c r="A38" s="15" t="s">
        <v>54</v>
      </c>
    </row>
    <row r="39" spans="1:10" ht="19.5" thickBot="1"/>
    <row r="40" spans="1:10" ht="24">
      <c r="A40" s="68" t="s">
        <v>1</v>
      </c>
      <c r="B40" s="5" t="s">
        <v>2</v>
      </c>
      <c r="C40" s="5" t="s">
        <v>4</v>
      </c>
      <c r="D40" s="5" t="s">
        <v>5</v>
      </c>
      <c r="E40" s="5" t="s">
        <v>6</v>
      </c>
      <c r="F40" s="5" t="s">
        <v>8</v>
      </c>
      <c r="G40" s="70" t="s">
        <v>10</v>
      </c>
      <c r="H40" s="70"/>
      <c r="I40" s="70"/>
      <c r="J40" s="71"/>
    </row>
    <row r="41" spans="1:10" ht="19.5" thickBot="1">
      <c r="A41" s="69"/>
      <c r="B41" s="2" t="s">
        <v>3</v>
      </c>
      <c r="C41" s="2" t="s">
        <v>3</v>
      </c>
      <c r="D41" s="2" t="s">
        <v>3</v>
      </c>
      <c r="E41" s="2" t="s">
        <v>7</v>
      </c>
      <c r="F41" s="2" t="s">
        <v>9</v>
      </c>
      <c r="G41" s="3" t="s">
        <v>45</v>
      </c>
      <c r="H41" s="3" t="s">
        <v>46</v>
      </c>
      <c r="I41" s="3" t="s">
        <v>47</v>
      </c>
      <c r="J41" s="6" t="s">
        <v>48</v>
      </c>
    </row>
    <row r="42" spans="1:10" ht="19.5" thickBot="1">
      <c r="A42" s="7" t="s">
        <v>49</v>
      </c>
      <c r="B42" s="4" t="s">
        <v>50</v>
      </c>
      <c r="C42" s="4">
        <v>1.68</v>
      </c>
      <c r="D42" s="4">
        <v>2.19</v>
      </c>
      <c r="E42" s="4">
        <v>50</v>
      </c>
      <c r="F42" s="4">
        <v>70</v>
      </c>
      <c r="G42" s="4">
        <v>6.3</v>
      </c>
      <c r="H42" s="4">
        <v>14.3</v>
      </c>
      <c r="I42" s="4">
        <v>22.8</v>
      </c>
      <c r="J42" s="8">
        <v>37</v>
      </c>
    </row>
    <row r="43" spans="1:10" ht="19.5" thickBot="1">
      <c r="A43" s="9" t="s">
        <v>51</v>
      </c>
      <c r="B43" s="10" t="s">
        <v>52</v>
      </c>
      <c r="C43" s="10">
        <v>3</v>
      </c>
      <c r="D43" s="10">
        <v>3.58</v>
      </c>
      <c r="E43" s="10">
        <v>50</v>
      </c>
      <c r="F43" s="10">
        <v>70</v>
      </c>
      <c r="G43" s="10">
        <v>3.4</v>
      </c>
      <c r="H43" s="10">
        <v>8.3000000000000007</v>
      </c>
      <c r="I43" s="10">
        <v>12.8</v>
      </c>
      <c r="J43" s="11">
        <v>20</v>
      </c>
    </row>
  </sheetData>
  <mergeCells count="9">
    <mergeCell ref="A28:A29"/>
    <mergeCell ref="G28:J28"/>
    <mergeCell ref="A40:A41"/>
    <mergeCell ref="G40:J40"/>
    <mergeCell ref="A3:A6"/>
    <mergeCell ref="C3:C6"/>
    <mergeCell ref="I3:K3"/>
    <mergeCell ref="A8:A9"/>
    <mergeCell ref="G8:J8"/>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184F0-2F5C-4146-939E-41FB0D84B0BF}">
  <dimension ref="B1:C47"/>
  <sheetViews>
    <sheetView workbookViewId="0">
      <selection activeCell="J6" sqref="J6"/>
    </sheetView>
  </sheetViews>
  <sheetFormatPr defaultRowHeight="18.75"/>
  <sheetData>
    <row r="1" spans="2:3">
      <c r="B1">
        <v>2.4</v>
      </c>
      <c r="C1">
        <v>0</v>
      </c>
    </row>
    <row r="2" spans="2:3">
      <c r="B2">
        <v>2.2173108780270798</v>
      </c>
      <c r="C2">
        <v>0.91844023767621497</v>
      </c>
    </row>
    <row r="3" spans="2:3">
      <c r="B3">
        <v>1.69705627484771</v>
      </c>
      <c r="C3">
        <v>1.69705627484771</v>
      </c>
    </row>
    <row r="5" spans="2:3">
      <c r="B5">
        <v>1.69705627484771</v>
      </c>
      <c r="C5">
        <v>1.69705627484771</v>
      </c>
    </row>
    <row r="6" spans="2:3">
      <c r="B6">
        <v>0.91844023767621497</v>
      </c>
      <c r="C6">
        <v>2.2173108780270798</v>
      </c>
    </row>
    <row r="7" spans="2:3">
      <c r="B7" s="1">
        <v>-9.5518211395972904E-17</v>
      </c>
      <c r="C7">
        <v>2.4</v>
      </c>
    </row>
    <row r="9" spans="2:3">
      <c r="B9" s="1">
        <v>-9.5518211395972904E-17</v>
      </c>
      <c r="C9">
        <v>2.4</v>
      </c>
    </row>
    <row r="10" spans="2:3">
      <c r="B10">
        <v>-0.91844023767621497</v>
      </c>
      <c r="C10">
        <v>2.2173108780270798</v>
      </c>
    </row>
    <row r="11" spans="2:3">
      <c r="B11">
        <v>-1.69705627484771</v>
      </c>
      <c r="C11">
        <v>1.69705627484771</v>
      </c>
    </row>
    <row r="13" spans="2:3">
      <c r="B13">
        <v>-1.69705627484771</v>
      </c>
      <c r="C13">
        <v>1.69705627484771</v>
      </c>
    </row>
    <row r="14" spans="2:3">
      <c r="B14">
        <v>-2.2173108780270798</v>
      </c>
      <c r="C14">
        <v>0.91844023767621497</v>
      </c>
    </row>
    <row r="15" spans="2:3">
      <c r="B15">
        <v>-2.4</v>
      </c>
      <c r="C15" s="1">
        <v>-9.5518211395972904E-17</v>
      </c>
    </row>
    <row r="17" spans="2:3">
      <c r="B17">
        <v>-2.4</v>
      </c>
      <c r="C17" s="1">
        <v>-9.5518211395972904E-17</v>
      </c>
    </row>
    <row r="18" spans="2:3">
      <c r="B18">
        <v>-2.2173108780270798</v>
      </c>
      <c r="C18">
        <v>-0.91844023767621497</v>
      </c>
    </row>
    <row r="19" spans="2:3">
      <c r="B19">
        <v>-1.69705627484771</v>
      </c>
      <c r="C19">
        <v>-1.69705627484771</v>
      </c>
    </row>
    <row r="21" spans="2:3">
      <c r="B21">
        <v>-1.69705627484771</v>
      </c>
      <c r="C21">
        <v>-1.69705627484771</v>
      </c>
    </row>
    <row r="22" spans="2:3">
      <c r="B22">
        <v>-0.91844023767621497</v>
      </c>
      <c r="C22">
        <v>-2.2173108780270798</v>
      </c>
    </row>
    <row r="23" spans="2:3">
      <c r="B23" s="1">
        <v>9.5518211395972904E-17</v>
      </c>
      <c r="C23">
        <v>-2.4</v>
      </c>
    </row>
    <row r="25" spans="2:3">
      <c r="B25" s="1">
        <v>9.5518211395972904E-17</v>
      </c>
      <c r="C25">
        <v>-2.4</v>
      </c>
    </row>
    <row r="26" spans="2:3">
      <c r="B26">
        <v>0.91844023767621497</v>
      </c>
      <c r="C26">
        <v>-2.2173108780270798</v>
      </c>
    </row>
    <row r="27" spans="2:3">
      <c r="B27">
        <v>1.69705627484771</v>
      </c>
      <c r="C27">
        <v>-1.69705627484771</v>
      </c>
    </row>
    <row r="29" spans="2:3">
      <c r="B29">
        <v>1.69705627484771</v>
      </c>
      <c r="C29">
        <v>-1.69705627484771</v>
      </c>
    </row>
    <row r="30" spans="2:3">
      <c r="B30">
        <v>2.2173108780270798</v>
      </c>
      <c r="C30">
        <v>-0.91844023767621497</v>
      </c>
    </row>
    <row r="31" spans="2:3">
      <c r="B31">
        <v>2.4</v>
      </c>
      <c r="C31">
        <v>0</v>
      </c>
    </row>
    <row r="33" spans="2:3">
      <c r="B33">
        <v>0.7</v>
      </c>
      <c r="C33">
        <v>0</v>
      </c>
    </row>
    <row r="34" spans="2:3">
      <c r="B34">
        <v>0.49497474683058301</v>
      </c>
      <c r="C34">
        <v>-0.49497474683058301</v>
      </c>
    </row>
    <row r="35" spans="2:3">
      <c r="B35" s="1">
        <v>1.33465287432965E-16</v>
      </c>
      <c r="C35">
        <v>-0.7</v>
      </c>
    </row>
    <row r="37" spans="2:3">
      <c r="B37" s="1">
        <v>1.33465287432965E-16</v>
      </c>
      <c r="C37">
        <v>-0.7</v>
      </c>
    </row>
    <row r="38" spans="2:3">
      <c r="B38">
        <v>-0.49497474683058301</v>
      </c>
      <c r="C38">
        <v>-0.49497474683058301</v>
      </c>
    </row>
    <row r="39" spans="2:3">
      <c r="B39">
        <v>-0.7</v>
      </c>
      <c r="C39" s="1">
        <v>-2.1196152472091599E-16</v>
      </c>
    </row>
    <row r="41" spans="2:3">
      <c r="B41">
        <v>-0.7</v>
      </c>
      <c r="C41" s="1">
        <v>-2.1196152472091599E-16</v>
      </c>
    </row>
    <row r="42" spans="2:3">
      <c r="B42">
        <v>-0.49497474683058301</v>
      </c>
      <c r="C42">
        <v>0.49497474683058301</v>
      </c>
    </row>
    <row r="43" spans="2:3">
      <c r="B43" s="1">
        <v>-2.90457762008866E-16</v>
      </c>
      <c r="C43">
        <v>0.7</v>
      </c>
    </row>
    <row r="45" spans="2:3">
      <c r="B45" s="1">
        <v>-2.90457762008866E-16</v>
      </c>
      <c r="C45">
        <v>0.7</v>
      </c>
    </row>
    <row r="46" spans="2:3">
      <c r="B46">
        <v>0.49497474683058301</v>
      </c>
      <c r="C46">
        <v>0.49497474683058301</v>
      </c>
    </row>
    <row r="47" spans="2:3">
      <c r="B47">
        <v>0.7</v>
      </c>
      <c r="C47">
        <v>0</v>
      </c>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5FD1B-FF1B-482A-9722-EDFB2407A374}">
  <dimension ref="D4:I10"/>
  <sheetViews>
    <sheetView topLeftCell="A10" workbookViewId="0">
      <selection activeCell="J21" sqref="J21"/>
    </sheetView>
  </sheetViews>
  <sheetFormatPr defaultRowHeight="18.75"/>
  <cols>
    <col min="4" max="4" width="19.5" bestFit="1" customWidth="1"/>
    <col min="5" max="5" width="20.625" bestFit="1" customWidth="1"/>
    <col min="6" max="6" width="20.625" customWidth="1"/>
    <col min="7" max="7" width="12.75" bestFit="1" customWidth="1"/>
    <col min="9" max="9" width="19.125" customWidth="1"/>
  </cols>
  <sheetData>
    <row r="4" spans="4:9">
      <c r="D4" t="s">
        <v>93</v>
      </c>
      <c r="E4" t="s">
        <v>94</v>
      </c>
      <c r="F4" t="s">
        <v>97</v>
      </c>
      <c r="G4" t="s">
        <v>95</v>
      </c>
      <c r="H4" t="s">
        <v>0</v>
      </c>
      <c r="I4" t="s">
        <v>96</v>
      </c>
    </row>
    <row r="5" spans="4:9">
      <c r="D5">
        <v>4</v>
      </c>
      <c r="E5">
        <v>8</v>
      </c>
      <c r="F5">
        <f>D5+E5</f>
        <v>12</v>
      </c>
      <c r="G5">
        <v>0.19556572812068401</v>
      </c>
      <c r="H5">
        <f>1/(2*PI())*LN(2.4/0.7)</f>
        <v>0.19610175747716732</v>
      </c>
      <c r="I5">
        <f>ABS(G5-H5)/H5</f>
        <v>2.7334245413161069E-3</v>
      </c>
    </row>
    <row r="6" spans="4:9">
      <c r="D6">
        <v>8</v>
      </c>
      <c r="E6">
        <v>16</v>
      </c>
      <c r="F6">
        <f t="shared" ref="F6:F10" si="0">D6+E6</f>
        <v>24</v>
      </c>
      <c r="G6">
        <v>0.19603932825209999</v>
      </c>
      <c r="H6">
        <f t="shared" ref="H6:H10" si="1">1/(2*PI())*LN(2.4/0.7)</f>
        <v>0.19610175747716732</v>
      </c>
      <c r="I6">
        <f t="shared" ref="I6:I10" si="2">ABS(G6-H6)/H6</f>
        <v>3.1835117578993358E-4</v>
      </c>
    </row>
    <row r="7" spans="4:9">
      <c r="D7">
        <v>16</v>
      </c>
      <c r="E7">
        <v>32</v>
      </c>
      <c r="F7">
        <f t="shared" si="0"/>
        <v>48</v>
      </c>
      <c r="G7">
        <v>0.19608782593627799</v>
      </c>
      <c r="H7">
        <f t="shared" si="1"/>
        <v>0.19610175747716732</v>
      </c>
      <c r="I7">
        <f t="shared" si="2"/>
        <v>7.1042407108208705E-5</v>
      </c>
    </row>
    <row r="8" spans="4:9">
      <c r="D8">
        <v>32</v>
      </c>
      <c r="E8">
        <v>64</v>
      </c>
      <c r="F8">
        <f t="shared" si="0"/>
        <v>96</v>
      </c>
      <c r="G8">
        <v>0.19609598098782799</v>
      </c>
      <c r="H8">
        <f t="shared" si="1"/>
        <v>0.19610175747716732</v>
      </c>
      <c r="I8">
        <f t="shared" si="2"/>
        <v>2.9456591382178305E-5</v>
      </c>
    </row>
    <row r="9" spans="4:9">
      <c r="D9">
        <v>64</v>
      </c>
      <c r="E9">
        <f>2*E8</f>
        <v>128</v>
      </c>
      <c r="F9">
        <f t="shared" si="0"/>
        <v>192</v>
      </c>
      <c r="G9">
        <v>0.19609894455949101</v>
      </c>
      <c r="H9">
        <f t="shared" si="1"/>
        <v>0.19610175747716732</v>
      </c>
      <c r="I9">
        <f t="shared" si="2"/>
        <v>1.4344173721351112E-5</v>
      </c>
    </row>
    <row r="10" spans="4:9">
      <c r="D10">
        <f>2*D9</f>
        <v>128</v>
      </c>
      <c r="E10">
        <f>2*E9</f>
        <v>256</v>
      </c>
      <c r="F10">
        <f t="shared" si="0"/>
        <v>384</v>
      </c>
      <c r="G10">
        <v>0.196100355533914</v>
      </c>
      <c r="H10">
        <f t="shared" si="1"/>
        <v>0.19610175747716732</v>
      </c>
      <c r="I10">
        <f t="shared" si="2"/>
        <v>7.1490601173424062E-6</v>
      </c>
    </row>
  </sheetData>
  <phoneticPr fontId="1"/>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13D5-8B4D-482F-9AC8-5911C3E2B283}">
  <dimension ref="A1:D68"/>
  <sheetViews>
    <sheetView workbookViewId="0">
      <selection activeCell="I21" sqref="I21"/>
    </sheetView>
  </sheetViews>
  <sheetFormatPr defaultRowHeight="18.75"/>
  <sheetData>
    <row r="1" spans="1:4" ht="19.5" thickBot="1">
      <c r="A1" s="20" t="s">
        <v>98</v>
      </c>
      <c r="B1" s="20" t="s">
        <v>98</v>
      </c>
      <c r="C1" s="20" t="s">
        <v>98</v>
      </c>
      <c r="D1" s="20" t="s">
        <v>98</v>
      </c>
    </row>
    <row r="2" spans="1:4" ht="23.25" thickBot="1">
      <c r="A2" s="21" t="s">
        <v>99</v>
      </c>
      <c r="B2" s="21" t="s">
        <v>100</v>
      </c>
      <c r="C2" s="21" t="s">
        <v>101</v>
      </c>
      <c r="D2" s="21" t="s">
        <v>102</v>
      </c>
    </row>
    <row r="3" spans="1:4" ht="23.25" thickBot="1">
      <c r="A3" s="22" t="s">
        <v>103</v>
      </c>
      <c r="B3" s="22" t="s">
        <v>104</v>
      </c>
      <c r="C3" s="22" t="s">
        <v>105</v>
      </c>
      <c r="D3" s="22" t="s">
        <v>106</v>
      </c>
    </row>
    <row r="4" spans="1:4" ht="23.25" thickBot="1">
      <c r="A4" s="21" t="s">
        <v>107</v>
      </c>
      <c r="B4" s="21" t="s">
        <v>108</v>
      </c>
      <c r="C4" s="21" t="s">
        <v>109</v>
      </c>
      <c r="D4" s="21" t="s">
        <v>110</v>
      </c>
    </row>
    <row r="5" spans="1:4" ht="23.25" thickBot="1">
      <c r="A5" s="22" t="s">
        <v>111</v>
      </c>
      <c r="B5" s="22" t="s">
        <v>112</v>
      </c>
      <c r="C5" s="22" t="s">
        <v>113</v>
      </c>
      <c r="D5" s="22" t="s">
        <v>114</v>
      </c>
    </row>
    <row r="6" spans="1:4" ht="23.25" thickBot="1">
      <c r="A6" s="21" t="s">
        <v>115</v>
      </c>
      <c r="B6" s="21" t="s">
        <v>116</v>
      </c>
      <c r="C6" s="21" t="s">
        <v>117</v>
      </c>
      <c r="D6" s="21" t="s">
        <v>118</v>
      </c>
    </row>
    <row r="7" spans="1:4" ht="23.25" thickBot="1">
      <c r="A7" s="22" t="s">
        <v>119</v>
      </c>
      <c r="B7" s="22" t="s">
        <v>120</v>
      </c>
      <c r="C7" s="22" t="s">
        <v>121</v>
      </c>
      <c r="D7" s="22" t="s">
        <v>122</v>
      </c>
    </row>
    <row r="8" spans="1:4" ht="23.25" thickBot="1">
      <c r="A8" s="21" t="s">
        <v>123</v>
      </c>
      <c r="B8" s="21" t="s">
        <v>124</v>
      </c>
      <c r="C8" s="21" t="s">
        <v>125</v>
      </c>
      <c r="D8" s="21" t="s">
        <v>126</v>
      </c>
    </row>
    <row r="9" spans="1:4" ht="23.25" thickBot="1">
      <c r="A9" s="22" t="s">
        <v>127</v>
      </c>
      <c r="B9" s="22" t="s">
        <v>128</v>
      </c>
      <c r="C9" s="22" t="s">
        <v>129</v>
      </c>
      <c r="D9" s="22" t="s">
        <v>130</v>
      </c>
    </row>
    <row r="10" spans="1:4" ht="23.25" thickBot="1">
      <c r="A10" s="21" t="s">
        <v>131</v>
      </c>
      <c r="B10" s="21" t="s">
        <v>132</v>
      </c>
      <c r="C10" s="21" t="s">
        <v>133</v>
      </c>
      <c r="D10" s="21" t="s">
        <v>134</v>
      </c>
    </row>
    <row r="11" spans="1:4" ht="23.25" thickBot="1">
      <c r="A11" s="22" t="s">
        <v>135</v>
      </c>
      <c r="B11" s="22" t="s">
        <v>136</v>
      </c>
      <c r="C11" s="22" t="s">
        <v>137</v>
      </c>
      <c r="D11" s="22" t="s">
        <v>138</v>
      </c>
    </row>
    <row r="12" spans="1:4" ht="23.25" thickBot="1">
      <c r="A12" s="21" t="s">
        <v>139</v>
      </c>
      <c r="B12" s="21" t="s">
        <v>140</v>
      </c>
      <c r="C12" s="21" t="s">
        <v>141</v>
      </c>
      <c r="D12" s="21" t="s">
        <v>142</v>
      </c>
    </row>
    <row r="13" spans="1:4" ht="23.25" thickBot="1">
      <c r="A13" s="22" t="s">
        <v>143</v>
      </c>
      <c r="B13" s="22" t="s">
        <v>144</v>
      </c>
      <c r="C13" s="22" t="s">
        <v>145</v>
      </c>
      <c r="D13" s="22" t="s">
        <v>146</v>
      </c>
    </row>
    <row r="14" spans="1:4" ht="23.25" thickBot="1">
      <c r="A14" s="21" t="s">
        <v>147</v>
      </c>
      <c r="B14" s="21" t="s">
        <v>148</v>
      </c>
      <c r="C14" s="21" t="s">
        <v>149</v>
      </c>
      <c r="D14" s="21" t="s">
        <v>150</v>
      </c>
    </row>
    <row r="15" spans="1:4" ht="23.25" thickBot="1">
      <c r="A15" s="22" t="s">
        <v>151</v>
      </c>
      <c r="B15" s="22" t="s">
        <v>152</v>
      </c>
      <c r="C15" s="22" t="s">
        <v>153</v>
      </c>
      <c r="D15" s="22" t="s">
        <v>154</v>
      </c>
    </row>
    <row r="16" spans="1:4" ht="23.25" thickBot="1">
      <c r="A16" s="21" t="s">
        <v>155</v>
      </c>
      <c r="B16" s="21" t="s">
        <v>156</v>
      </c>
      <c r="C16" s="21" t="s">
        <v>157</v>
      </c>
      <c r="D16" s="21" t="s">
        <v>158</v>
      </c>
    </row>
    <row r="17" spans="1:4" ht="23.25" thickBot="1">
      <c r="A17" s="22" t="s">
        <v>159</v>
      </c>
      <c r="B17" s="22" t="s">
        <v>160</v>
      </c>
      <c r="C17" s="22" t="s">
        <v>161</v>
      </c>
      <c r="D17" s="22" t="s">
        <v>162</v>
      </c>
    </row>
    <row r="18" spans="1:4" ht="23.25" thickBot="1">
      <c r="A18" s="21" t="s">
        <v>163</v>
      </c>
      <c r="B18" s="21" t="s">
        <v>164</v>
      </c>
      <c r="C18" s="21" t="s">
        <v>165</v>
      </c>
      <c r="D18" s="21" t="s">
        <v>166</v>
      </c>
    </row>
    <row r="19" spans="1:4" ht="23.25" thickBot="1">
      <c r="A19" s="22" t="s">
        <v>167</v>
      </c>
      <c r="B19" s="22" t="s">
        <v>168</v>
      </c>
      <c r="C19" s="22" t="s">
        <v>169</v>
      </c>
      <c r="D19" s="22" t="s">
        <v>170</v>
      </c>
    </row>
    <row r="20" spans="1:4" ht="23.25" thickBot="1">
      <c r="A20" s="21" t="s">
        <v>171</v>
      </c>
      <c r="B20" s="21" t="s">
        <v>172</v>
      </c>
      <c r="C20" s="21" t="s">
        <v>173</v>
      </c>
      <c r="D20" s="21" t="s">
        <v>174</v>
      </c>
    </row>
    <row r="21" spans="1:4" ht="23.25" thickBot="1">
      <c r="A21" s="22" t="s">
        <v>175</v>
      </c>
      <c r="B21" s="22" t="s">
        <v>176</v>
      </c>
      <c r="C21" s="22" t="s">
        <v>177</v>
      </c>
      <c r="D21" s="22" t="s">
        <v>178</v>
      </c>
    </row>
    <row r="22" spans="1:4" ht="23.25" thickBot="1">
      <c r="A22" s="21" t="s">
        <v>179</v>
      </c>
      <c r="B22" s="21" t="s">
        <v>180</v>
      </c>
      <c r="C22" s="21" t="s">
        <v>181</v>
      </c>
      <c r="D22" s="21" t="s">
        <v>182</v>
      </c>
    </row>
    <row r="23" spans="1:4" ht="23.25" thickBot="1">
      <c r="A23" s="22" t="s">
        <v>183</v>
      </c>
      <c r="B23" s="22" t="s">
        <v>184</v>
      </c>
      <c r="C23" s="22" t="s">
        <v>185</v>
      </c>
      <c r="D23" s="22" t="s">
        <v>186</v>
      </c>
    </row>
    <row r="24" spans="1:4" ht="23.25" thickBot="1">
      <c r="A24" s="21" t="s">
        <v>187</v>
      </c>
      <c r="B24" s="21" t="s">
        <v>188</v>
      </c>
      <c r="C24" s="21" t="s">
        <v>189</v>
      </c>
      <c r="D24" s="21" t="s">
        <v>190</v>
      </c>
    </row>
    <row r="25" spans="1:4" ht="23.25" thickBot="1">
      <c r="A25" s="22" t="s">
        <v>191</v>
      </c>
      <c r="B25" s="22" t="s">
        <v>192</v>
      </c>
      <c r="C25" s="22" t="s">
        <v>193</v>
      </c>
      <c r="D25" s="22" t="s">
        <v>194</v>
      </c>
    </row>
    <row r="26" spans="1:4" ht="23.25" thickBot="1">
      <c r="A26" s="21" t="s">
        <v>195</v>
      </c>
      <c r="B26" s="21" t="s">
        <v>196</v>
      </c>
      <c r="C26" s="21" t="s">
        <v>197</v>
      </c>
      <c r="D26" s="21" t="s">
        <v>198</v>
      </c>
    </row>
    <row r="27" spans="1:4" ht="23.25" thickBot="1">
      <c r="A27" s="22" t="s">
        <v>199</v>
      </c>
      <c r="B27" s="22" t="s">
        <v>200</v>
      </c>
      <c r="C27" s="22" t="s">
        <v>201</v>
      </c>
      <c r="D27" s="22" t="s">
        <v>202</v>
      </c>
    </row>
    <row r="28" spans="1:4" ht="23.25" thickBot="1">
      <c r="A28" s="21" t="s">
        <v>203</v>
      </c>
      <c r="B28" s="21" t="s">
        <v>204</v>
      </c>
      <c r="C28" s="21" t="s">
        <v>205</v>
      </c>
      <c r="D28" s="21" t="s">
        <v>206</v>
      </c>
    </row>
    <row r="29" spans="1:4" ht="23.25" thickBot="1">
      <c r="A29" s="22" t="s">
        <v>207</v>
      </c>
      <c r="B29" s="22" t="s">
        <v>208</v>
      </c>
      <c r="C29" s="22" t="s">
        <v>209</v>
      </c>
      <c r="D29" s="22" t="s">
        <v>210</v>
      </c>
    </row>
    <row r="30" spans="1:4" ht="23.25" thickBot="1">
      <c r="A30" s="21" t="s">
        <v>211</v>
      </c>
      <c r="B30" s="21" t="s">
        <v>212</v>
      </c>
      <c r="C30" s="21" t="s">
        <v>213</v>
      </c>
      <c r="D30" s="21" t="s">
        <v>214</v>
      </c>
    </row>
    <row r="31" spans="1:4" ht="23.25" thickBot="1">
      <c r="A31" s="21" t="s">
        <v>215</v>
      </c>
      <c r="B31" s="21" t="s">
        <v>216</v>
      </c>
      <c r="C31" s="21" t="s">
        <v>217</v>
      </c>
      <c r="D31" s="21" t="s">
        <v>218</v>
      </c>
    </row>
    <row r="32" spans="1:4" ht="23.25" thickBot="1">
      <c r="A32" s="22" t="s">
        <v>219</v>
      </c>
      <c r="B32" s="22" t="s">
        <v>220</v>
      </c>
      <c r="C32" s="22" t="s">
        <v>221</v>
      </c>
      <c r="D32" s="22" t="s">
        <v>222</v>
      </c>
    </row>
    <row r="33" spans="1:4" ht="23.25" thickBot="1">
      <c r="A33" s="21" t="s">
        <v>223</v>
      </c>
      <c r="B33" s="21" t="s">
        <v>224</v>
      </c>
      <c r="C33" s="21" t="s">
        <v>225</v>
      </c>
      <c r="D33" s="21" t="s">
        <v>226</v>
      </c>
    </row>
    <row r="34" spans="1:4" ht="23.25" thickBot="1">
      <c r="A34" s="22" t="s">
        <v>227</v>
      </c>
      <c r="B34" s="22" t="s">
        <v>228</v>
      </c>
      <c r="C34" s="22" t="s">
        <v>229</v>
      </c>
      <c r="D34" s="22" t="s">
        <v>230</v>
      </c>
    </row>
    <row r="35" spans="1:4" ht="19.5" thickBot="1">
      <c r="A35" s="23" t="s">
        <v>98</v>
      </c>
      <c r="B35" s="23" t="s">
        <v>98</v>
      </c>
      <c r="C35" s="23" t="s">
        <v>98</v>
      </c>
      <c r="D35" s="23" t="s">
        <v>98</v>
      </c>
    </row>
    <row r="36" spans="1:4" ht="19.5" thickBot="1">
      <c r="A36" s="24" t="s">
        <v>231</v>
      </c>
      <c r="B36" s="24" t="s">
        <v>232</v>
      </c>
      <c r="C36" s="24" t="s">
        <v>233</v>
      </c>
      <c r="D36" s="24" t="s">
        <v>234</v>
      </c>
    </row>
    <row r="37" spans="1:4" ht="19.5" thickBot="1">
      <c r="A37" s="25" t="s">
        <v>235</v>
      </c>
      <c r="B37" s="25" t="s">
        <v>236</v>
      </c>
      <c r="C37" s="25" t="s">
        <v>237</v>
      </c>
      <c r="D37" s="25" t="s">
        <v>238</v>
      </c>
    </row>
    <row r="38" spans="1:4" ht="19.5" thickBot="1">
      <c r="A38" s="24" t="s">
        <v>239</v>
      </c>
      <c r="B38" s="24" t="s">
        <v>240</v>
      </c>
      <c r="C38" s="24" t="s">
        <v>241</v>
      </c>
      <c r="D38" s="24" t="s">
        <v>242</v>
      </c>
    </row>
    <row r="39" spans="1:4" ht="19.5" thickBot="1">
      <c r="A39" s="25" t="s">
        <v>243</v>
      </c>
      <c r="B39" s="25" t="s">
        <v>244</v>
      </c>
      <c r="C39" s="25" t="s">
        <v>245</v>
      </c>
      <c r="D39" s="25" t="s">
        <v>246</v>
      </c>
    </row>
    <row r="40" spans="1:4" ht="19.5" thickBot="1">
      <c r="A40" s="24" t="s">
        <v>247</v>
      </c>
      <c r="B40" s="24" t="s">
        <v>248</v>
      </c>
      <c r="C40" s="24" t="s">
        <v>249</v>
      </c>
      <c r="D40" s="24" t="s">
        <v>250</v>
      </c>
    </row>
    <row r="41" spans="1:4" ht="19.5" thickBot="1">
      <c r="A41" s="25" t="s">
        <v>251</v>
      </c>
      <c r="B41" s="25" t="s">
        <v>252</v>
      </c>
      <c r="C41" s="25" t="s">
        <v>253</v>
      </c>
      <c r="D41" s="25" t="s">
        <v>254</v>
      </c>
    </row>
    <row r="42" spans="1:4" ht="19.5" thickBot="1">
      <c r="A42" s="24" t="s">
        <v>255</v>
      </c>
      <c r="B42" s="24" t="s">
        <v>256</v>
      </c>
      <c r="C42" s="24" t="s">
        <v>257</v>
      </c>
      <c r="D42" s="24" t="s">
        <v>258</v>
      </c>
    </row>
    <row r="43" spans="1:4" ht="19.5" thickBot="1">
      <c r="A43" s="25" t="s">
        <v>259</v>
      </c>
      <c r="B43" s="25" t="s">
        <v>260</v>
      </c>
      <c r="C43" s="25" t="s">
        <v>261</v>
      </c>
      <c r="D43" s="25" t="s">
        <v>262</v>
      </c>
    </row>
    <row r="44" spans="1:4" ht="19.5" thickBot="1">
      <c r="A44" s="24" t="s">
        <v>263</v>
      </c>
      <c r="B44" s="24" t="s">
        <v>264</v>
      </c>
      <c r="C44" s="24" t="s">
        <v>265</v>
      </c>
      <c r="D44" s="24" t="s">
        <v>266</v>
      </c>
    </row>
    <row r="45" spans="1:4" ht="19.5" thickBot="1">
      <c r="A45" s="25" t="s">
        <v>267</v>
      </c>
      <c r="B45" s="25" t="s">
        <v>268</v>
      </c>
      <c r="C45" s="25" t="s">
        <v>269</v>
      </c>
      <c r="D45" s="25" t="s">
        <v>270</v>
      </c>
    </row>
    <row r="46" spans="1:4" ht="19.5" thickBot="1">
      <c r="A46" s="24" t="s">
        <v>271</v>
      </c>
      <c r="B46" s="24" t="s">
        <v>272</v>
      </c>
      <c r="C46" s="24" t="s">
        <v>273</v>
      </c>
      <c r="D46" s="24" t="s">
        <v>274</v>
      </c>
    </row>
    <row r="47" spans="1:4" ht="19.5" thickBot="1">
      <c r="A47" s="25" t="s">
        <v>275</v>
      </c>
      <c r="B47" s="25" t="s">
        <v>276</v>
      </c>
      <c r="C47" s="25" t="s">
        <v>277</v>
      </c>
      <c r="D47" s="25" t="s">
        <v>278</v>
      </c>
    </row>
    <row r="48" spans="1:4" ht="19.5" thickBot="1">
      <c r="A48" s="24" t="s">
        <v>279</v>
      </c>
      <c r="B48" s="24" t="s">
        <v>280</v>
      </c>
      <c r="C48" s="24" t="s">
        <v>281</v>
      </c>
      <c r="D48" s="24" t="s">
        <v>282</v>
      </c>
    </row>
    <row r="49" spans="1:4" ht="19.5" thickBot="1">
      <c r="A49" s="25" t="s">
        <v>283</v>
      </c>
      <c r="B49" s="25" t="s">
        <v>284</v>
      </c>
      <c r="C49" s="25" t="s">
        <v>285</v>
      </c>
      <c r="D49" s="25" t="s">
        <v>286</v>
      </c>
    </row>
    <row r="50" spans="1:4" ht="19.5" thickBot="1">
      <c r="A50" s="24" t="s">
        <v>287</v>
      </c>
      <c r="B50" s="24" t="s">
        <v>288</v>
      </c>
      <c r="C50" s="24" t="s">
        <v>289</v>
      </c>
      <c r="D50" s="24" t="s">
        <v>290</v>
      </c>
    </row>
    <row r="51" spans="1:4" ht="19.5" thickBot="1">
      <c r="A51" s="25" t="s">
        <v>291</v>
      </c>
      <c r="B51" s="25" t="s">
        <v>292</v>
      </c>
      <c r="C51" s="25" t="s">
        <v>293</v>
      </c>
      <c r="D51" s="25" t="s">
        <v>294</v>
      </c>
    </row>
    <row r="52" spans="1:4" ht="19.5" thickBot="1">
      <c r="A52" s="24" t="s">
        <v>295</v>
      </c>
      <c r="B52" s="24" t="s">
        <v>296</v>
      </c>
      <c r="C52" s="24" t="s">
        <v>297</v>
      </c>
      <c r="D52" s="24" t="s">
        <v>298</v>
      </c>
    </row>
    <row r="53" spans="1:4" ht="19.5" thickBot="1">
      <c r="A53" s="25" t="s">
        <v>299</v>
      </c>
      <c r="B53" s="25" t="s">
        <v>300</v>
      </c>
      <c r="C53" s="25" t="s">
        <v>301</v>
      </c>
      <c r="D53" s="25" t="s">
        <v>302</v>
      </c>
    </row>
    <row r="54" spans="1:4" ht="19.5" thickBot="1">
      <c r="A54" s="24" t="s">
        <v>303</v>
      </c>
      <c r="B54" s="24" t="s">
        <v>304</v>
      </c>
      <c r="C54" s="24" t="s">
        <v>305</v>
      </c>
      <c r="D54" s="24" t="s">
        <v>306</v>
      </c>
    </row>
    <row r="55" spans="1:4" ht="19.5" thickBot="1">
      <c r="A55" s="25" t="s">
        <v>307</v>
      </c>
      <c r="B55" s="25" t="s">
        <v>308</v>
      </c>
      <c r="C55" s="25" t="s">
        <v>309</v>
      </c>
      <c r="D55" s="25" t="s">
        <v>310</v>
      </c>
    </row>
    <row r="56" spans="1:4" ht="19.5" thickBot="1">
      <c r="A56" s="24" t="s">
        <v>311</v>
      </c>
      <c r="B56" s="24" t="s">
        <v>312</v>
      </c>
      <c r="C56" s="24" t="s">
        <v>313</v>
      </c>
      <c r="D56" s="24" t="s">
        <v>314</v>
      </c>
    </row>
    <row r="57" spans="1:4" ht="19.5" thickBot="1">
      <c r="A57" s="25" t="s">
        <v>315</v>
      </c>
      <c r="B57" s="25" t="s">
        <v>316</v>
      </c>
      <c r="C57" s="25" t="s">
        <v>317</v>
      </c>
      <c r="D57" s="26"/>
    </row>
    <row r="58" spans="1:4" ht="19.5" thickBot="1">
      <c r="A58" s="24" t="s">
        <v>318</v>
      </c>
      <c r="B58" s="24" t="s">
        <v>319</v>
      </c>
      <c r="C58" s="24" t="s">
        <v>320</v>
      </c>
      <c r="D58" s="27"/>
    </row>
    <row r="59" spans="1:4" ht="19.5" thickBot="1">
      <c r="A59" s="25" t="s">
        <v>321</v>
      </c>
      <c r="B59" s="25" t="s">
        <v>322</v>
      </c>
      <c r="C59" s="25" t="s">
        <v>323</v>
      </c>
      <c r="D59" s="26"/>
    </row>
    <row r="60" spans="1:4" ht="19.5" thickBot="1">
      <c r="A60" s="24" t="s">
        <v>324</v>
      </c>
      <c r="B60" s="24" t="s">
        <v>325</v>
      </c>
      <c r="C60" s="24" t="s">
        <v>326</v>
      </c>
      <c r="D60" s="27"/>
    </row>
    <row r="61" spans="1:4" ht="19.5" thickBot="1">
      <c r="A61" s="25" t="s">
        <v>327</v>
      </c>
      <c r="B61" s="25" t="s">
        <v>328</v>
      </c>
      <c r="C61" s="25" t="s">
        <v>329</v>
      </c>
      <c r="D61" s="26"/>
    </row>
    <row r="62" spans="1:4" ht="19.5" thickBot="1">
      <c r="A62" s="24" t="s">
        <v>330</v>
      </c>
      <c r="B62" s="24" t="s">
        <v>331</v>
      </c>
      <c r="C62" s="24" t="s">
        <v>332</v>
      </c>
      <c r="D62" s="27"/>
    </row>
    <row r="63" spans="1:4" ht="19.5" thickBot="1">
      <c r="A63" s="25" t="s">
        <v>333</v>
      </c>
      <c r="B63" s="25" t="s">
        <v>334</v>
      </c>
      <c r="C63" s="25" t="s">
        <v>335</v>
      </c>
      <c r="D63" s="26"/>
    </row>
    <row r="64" spans="1:4" ht="19.5" thickBot="1">
      <c r="A64" s="24" t="s">
        <v>336</v>
      </c>
      <c r="B64" s="24" t="s">
        <v>337</v>
      </c>
      <c r="C64" s="24" t="s">
        <v>338</v>
      </c>
      <c r="D64" s="27"/>
    </row>
    <row r="65" spans="1:4" ht="19.5" thickBot="1">
      <c r="A65" s="25" t="s">
        <v>339</v>
      </c>
      <c r="B65" s="25" t="s">
        <v>340</v>
      </c>
      <c r="C65" s="25" t="s">
        <v>341</v>
      </c>
      <c r="D65" s="26"/>
    </row>
    <row r="66" spans="1:4" ht="19.5" thickBot="1">
      <c r="A66" s="24" t="s">
        <v>342</v>
      </c>
      <c r="B66" s="24" t="s">
        <v>343</v>
      </c>
      <c r="C66" s="24" t="s">
        <v>344</v>
      </c>
      <c r="D66" s="27"/>
    </row>
    <row r="67" spans="1:4" ht="19.5" thickBot="1">
      <c r="A67" s="25" t="s">
        <v>345</v>
      </c>
      <c r="B67" s="25" t="s">
        <v>346</v>
      </c>
      <c r="C67" s="25" t="s">
        <v>347</v>
      </c>
      <c r="D67" s="26"/>
    </row>
    <row r="68" spans="1:4" ht="19.5" thickBot="1">
      <c r="A68" s="24" t="s">
        <v>348</v>
      </c>
      <c r="B68" s="24" t="s">
        <v>349</v>
      </c>
      <c r="C68" s="24" t="s">
        <v>350</v>
      </c>
      <c r="D68" s="27"/>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D908B-EFF2-4F3D-BEC1-C960FFBB89B8}">
  <dimension ref="A1:H30"/>
  <sheetViews>
    <sheetView topLeftCell="A10" workbookViewId="0">
      <selection activeCell="D11" sqref="D11"/>
    </sheetView>
  </sheetViews>
  <sheetFormatPr defaultRowHeight="18.75"/>
  <sheetData>
    <row r="1" spans="1:8">
      <c r="A1" s="28"/>
      <c r="B1" s="29"/>
      <c r="C1" s="29"/>
      <c r="D1" s="29"/>
      <c r="E1" s="29"/>
      <c r="F1" s="29"/>
      <c r="G1" s="29"/>
      <c r="H1" s="29"/>
    </row>
    <row r="2" spans="1:8">
      <c r="A2" s="30" t="s">
        <v>351</v>
      </c>
      <c r="B2" s="78" t="s">
        <v>352</v>
      </c>
      <c r="C2" s="80"/>
      <c r="D2" s="31" t="s">
        <v>353</v>
      </c>
      <c r="E2" s="78" t="s">
        <v>352</v>
      </c>
      <c r="F2" s="80"/>
      <c r="G2" s="31" t="s">
        <v>351</v>
      </c>
      <c r="H2" s="82" t="s">
        <v>354</v>
      </c>
    </row>
    <row r="3" spans="1:8" ht="19.5" thickBot="1">
      <c r="A3" s="32" t="s">
        <v>355</v>
      </c>
      <c r="B3" s="79"/>
      <c r="C3" s="81"/>
      <c r="D3" s="33" t="s">
        <v>356</v>
      </c>
      <c r="E3" s="79"/>
      <c r="F3" s="81"/>
      <c r="G3" s="33" t="s">
        <v>357</v>
      </c>
      <c r="H3" s="83"/>
    </row>
    <row r="4" spans="1:8" ht="19.5" thickBot="1">
      <c r="A4" s="84" t="s">
        <v>358</v>
      </c>
      <c r="B4" s="85"/>
      <c r="C4" s="34"/>
      <c r="D4" s="84" t="s">
        <v>359</v>
      </c>
      <c r="E4" s="85"/>
      <c r="F4" s="35"/>
      <c r="G4" s="84" t="s">
        <v>360</v>
      </c>
      <c r="H4" s="86"/>
    </row>
    <row r="5" spans="1:8" ht="33.75" thickBot="1">
      <c r="A5" s="36" t="s">
        <v>361</v>
      </c>
      <c r="B5" s="75">
        <v>5000</v>
      </c>
      <c r="C5" s="34"/>
      <c r="D5" s="37" t="s">
        <v>362</v>
      </c>
      <c r="E5" s="75">
        <v>5000</v>
      </c>
      <c r="F5" s="35"/>
      <c r="G5" s="37" t="s">
        <v>363</v>
      </c>
      <c r="H5" s="38">
        <v>5000</v>
      </c>
    </row>
    <row r="6" spans="1:8" ht="33.75" thickBot="1">
      <c r="A6" s="36" t="s">
        <v>364</v>
      </c>
      <c r="B6" s="76"/>
      <c r="C6" s="34"/>
      <c r="D6" s="37" t="s">
        <v>365</v>
      </c>
      <c r="E6" s="76"/>
      <c r="F6" s="35"/>
      <c r="G6" s="37" t="s">
        <v>366</v>
      </c>
      <c r="H6" s="38" t="s">
        <v>367</v>
      </c>
    </row>
    <row r="7" spans="1:8" ht="33.75" thickBot="1">
      <c r="A7" s="36" t="s">
        <v>368</v>
      </c>
      <c r="B7" s="76"/>
      <c r="C7" s="34"/>
      <c r="D7" s="37" t="s">
        <v>369</v>
      </c>
      <c r="E7" s="76"/>
      <c r="F7" s="35"/>
      <c r="G7" s="37" t="s">
        <v>370</v>
      </c>
      <c r="H7" s="38"/>
    </row>
    <row r="8" spans="1:8" ht="33.75" thickBot="1">
      <c r="A8" s="36" t="s">
        <v>371</v>
      </c>
      <c r="B8" s="76"/>
      <c r="C8" s="34"/>
      <c r="D8" s="37" t="s">
        <v>372</v>
      </c>
      <c r="E8" s="76"/>
      <c r="F8" s="35"/>
      <c r="G8" s="37" t="s">
        <v>373</v>
      </c>
      <c r="H8" s="38"/>
    </row>
    <row r="9" spans="1:8" ht="33.75" thickBot="1">
      <c r="A9" s="36" t="s">
        <v>374</v>
      </c>
      <c r="B9" s="76"/>
      <c r="C9" s="34"/>
      <c r="D9" s="37" t="s">
        <v>375</v>
      </c>
      <c r="E9" s="76"/>
      <c r="F9" s="35"/>
      <c r="G9" s="37" t="s">
        <v>376</v>
      </c>
      <c r="H9" s="38"/>
    </row>
    <row r="10" spans="1:8" ht="33.75" thickBot="1">
      <c r="A10" s="36" t="s">
        <v>377</v>
      </c>
      <c r="B10" s="76"/>
      <c r="C10" s="34"/>
      <c r="D10" s="37" t="s">
        <v>378</v>
      </c>
      <c r="E10" s="76"/>
      <c r="F10" s="35"/>
      <c r="G10" s="37" t="s">
        <v>379</v>
      </c>
      <c r="H10" s="38"/>
    </row>
    <row r="11" spans="1:8" ht="33.75" thickBot="1">
      <c r="A11" s="36" t="s">
        <v>380</v>
      </c>
      <c r="B11" s="76"/>
      <c r="C11" s="34"/>
      <c r="D11" s="37" t="s">
        <v>381</v>
      </c>
      <c r="E11" s="76"/>
      <c r="F11" s="35"/>
      <c r="G11" s="37" t="s">
        <v>382</v>
      </c>
      <c r="H11" s="38"/>
    </row>
    <row r="12" spans="1:8" ht="33.75" thickBot="1">
      <c r="A12" s="36" t="s">
        <v>383</v>
      </c>
      <c r="B12" s="76"/>
      <c r="C12" s="34"/>
      <c r="D12" s="37" t="s">
        <v>384</v>
      </c>
      <c r="E12" s="76"/>
      <c r="F12" s="35"/>
      <c r="G12" s="37" t="s">
        <v>385</v>
      </c>
      <c r="H12" s="38"/>
    </row>
    <row r="13" spans="1:8" ht="33.75" thickBot="1">
      <c r="A13" s="36" t="s">
        <v>386</v>
      </c>
      <c r="B13" s="76"/>
      <c r="C13" s="34"/>
      <c r="D13" s="37" t="s">
        <v>387</v>
      </c>
      <c r="E13" s="76"/>
      <c r="F13" s="35"/>
      <c r="G13" s="37" t="s">
        <v>388</v>
      </c>
      <c r="H13" s="38"/>
    </row>
    <row r="14" spans="1:8" ht="33.75" thickBot="1">
      <c r="A14" s="36" t="s">
        <v>389</v>
      </c>
      <c r="B14" s="76"/>
      <c r="C14" s="34"/>
      <c r="D14" s="37" t="s">
        <v>390</v>
      </c>
      <c r="E14" s="76"/>
      <c r="F14" s="35"/>
      <c r="G14" s="37" t="s">
        <v>391</v>
      </c>
      <c r="H14" s="38"/>
    </row>
    <row r="15" spans="1:8" ht="33.75" thickBot="1">
      <c r="A15" s="36" t="s">
        <v>392</v>
      </c>
      <c r="B15" s="76"/>
      <c r="C15" s="34"/>
      <c r="D15" s="37" t="s">
        <v>393</v>
      </c>
      <c r="E15" s="76"/>
      <c r="F15" s="35"/>
      <c r="G15" s="37" t="s">
        <v>394</v>
      </c>
      <c r="H15" s="38"/>
    </row>
    <row r="16" spans="1:8" ht="33.75" thickBot="1">
      <c r="A16" s="36" t="s">
        <v>395</v>
      </c>
      <c r="B16" s="76"/>
      <c r="C16" s="34"/>
      <c r="D16" s="37" t="s">
        <v>396</v>
      </c>
      <c r="E16" s="76"/>
      <c r="F16" s="35"/>
      <c r="G16" s="37" t="s">
        <v>397</v>
      </c>
      <c r="H16" s="38"/>
    </row>
    <row r="17" spans="1:8" ht="33.75" thickBot="1">
      <c r="A17" s="36" t="s">
        <v>398</v>
      </c>
      <c r="B17" s="76"/>
      <c r="C17" s="34"/>
      <c r="D17" s="37" t="s">
        <v>399</v>
      </c>
      <c r="E17" s="76"/>
      <c r="F17" s="35"/>
      <c r="G17" s="37" t="s">
        <v>400</v>
      </c>
      <c r="H17" s="38"/>
    </row>
    <row r="18" spans="1:8" ht="33.75" thickBot="1">
      <c r="A18" s="36" t="s">
        <v>401</v>
      </c>
      <c r="B18" s="76"/>
      <c r="C18" s="34"/>
      <c r="D18" s="37" t="s">
        <v>402</v>
      </c>
      <c r="E18" s="76"/>
      <c r="F18" s="35"/>
      <c r="G18" s="37" t="s">
        <v>403</v>
      </c>
      <c r="H18" s="38"/>
    </row>
    <row r="19" spans="1:8" ht="33.75" thickBot="1">
      <c r="A19" s="36" t="s">
        <v>404</v>
      </c>
      <c r="B19" s="76"/>
      <c r="C19" s="34"/>
      <c r="D19" s="37" t="s">
        <v>405</v>
      </c>
      <c r="E19" s="76"/>
      <c r="F19" s="35"/>
      <c r="G19" s="37" t="s">
        <v>406</v>
      </c>
      <c r="H19" s="38"/>
    </row>
    <row r="20" spans="1:8" ht="33.75" thickBot="1">
      <c r="A20" s="36" t="s">
        <v>407</v>
      </c>
      <c r="B20" s="76"/>
      <c r="C20" s="34"/>
      <c r="D20" s="37" t="s">
        <v>408</v>
      </c>
      <c r="E20" s="76"/>
      <c r="F20" s="35"/>
      <c r="G20" s="37" t="s">
        <v>409</v>
      </c>
      <c r="H20" s="39"/>
    </row>
    <row r="21" spans="1:8" ht="33.75" thickBot="1">
      <c r="A21" s="36" t="s">
        <v>410</v>
      </c>
      <c r="B21" s="76"/>
      <c r="C21" s="34"/>
      <c r="D21" s="37" t="s">
        <v>411</v>
      </c>
      <c r="E21" s="76"/>
      <c r="F21" s="34"/>
      <c r="G21" s="37"/>
      <c r="H21" s="39"/>
    </row>
    <row r="22" spans="1:8" ht="33.75" thickBot="1">
      <c r="A22" s="36" t="s">
        <v>412</v>
      </c>
      <c r="B22" s="76"/>
      <c r="C22" s="34"/>
      <c r="D22" s="37" t="s">
        <v>413</v>
      </c>
      <c r="E22" s="76"/>
      <c r="F22" s="35"/>
      <c r="G22" s="37"/>
      <c r="H22" s="39"/>
    </row>
    <row r="23" spans="1:8" ht="33.75" thickBot="1">
      <c r="A23" s="36" t="s">
        <v>414</v>
      </c>
      <c r="B23" s="76"/>
      <c r="C23" s="34"/>
      <c r="D23" s="37" t="s">
        <v>415</v>
      </c>
      <c r="E23" s="76"/>
      <c r="F23" s="35"/>
      <c r="G23" s="37"/>
      <c r="H23" s="39"/>
    </row>
    <row r="24" spans="1:8" ht="33.75" thickBot="1">
      <c r="A24" s="36" t="s">
        <v>416</v>
      </c>
      <c r="B24" s="76"/>
      <c r="C24" s="34"/>
      <c r="D24" s="37" t="s">
        <v>417</v>
      </c>
      <c r="E24" s="76"/>
      <c r="F24" s="35"/>
      <c r="G24" s="37"/>
      <c r="H24" s="39"/>
    </row>
    <row r="25" spans="1:8" ht="19.5" thickBot="1">
      <c r="A25" s="36"/>
      <c r="B25" s="76"/>
      <c r="C25" s="34"/>
      <c r="D25" s="37"/>
      <c r="E25" s="76"/>
      <c r="F25" s="35"/>
      <c r="G25" s="37"/>
      <c r="H25" s="39"/>
    </row>
    <row r="26" spans="1:8" ht="33.75" thickBot="1">
      <c r="A26" s="36" t="s">
        <v>418</v>
      </c>
      <c r="B26" s="76"/>
      <c r="C26" s="34"/>
      <c r="D26" s="37" t="s">
        <v>419</v>
      </c>
      <c r="E26" s="76"/>
      <c r="F26" s="35"/>
      <c r="G26" s="37"/>
      <c r="H26" s="39"/>
    </row>
    <row r="27" spans="1:8" ht="33.75" thickBot="1">
      <c r="A27" s="36"/>
      <c r="B27" s="76"/>
      <c r="C27" s="34"/>
      <c r="D27" s="37" t="s">
        <v>420</v>
      </c>
      <c r="E27" s="77"/>
      <c r="F27" s="35"/>
      <c r="G27" s="37"/>
      <c r="H27" s="39"/>
    </row>
    <row r="28" spans="1:8" ht="33.75" thickBot="1">
      <c r="A28" s="36" t="s">
        <v>421</v>
      </c>
      <c r="B28" s="76"/>
      <c r="C28" s="34"/>
      <c r="D28" s="37"/>
      <c r="E28" s="40"/>
      <c r="F28" s="35"/>
      <c r="G28" s="37"/>
      <c r="H28" s="39"/>
    </row>
    <row r="29" spans="1:8" ht="33.75" thickBot="1">
      <c r="A29" s="36" t="s">
        <v>422</v>
      </c>
      <c r="B29" s="77"/>
      <c r="C29" s="34"/>
      <c r="D29" s="37"/>
      <c r="E29" s="40"/>
      <c r="F29" s="35"/>
      <c r="G29" s="37"/>
      <c r="H29" s="39"/>
    </row>
    <row r="30" spans="1:8">
      <c r="A30" s="41"/>
      <c r="B30" s="42"/>
      <c r="C30" s="43"/>
      <c r="D30" s="44"/>
      <c r="E30" s="42"/>
      <c r="F30" s="45"/>
      <c r="G30" s="44"/>
      <c r="H30" s="46"/>
    </row>
  </sheetData>
  <mergeCells count="10">
    <mergeCell ref="F2:F3"/>
    <mergeCell ref="H2:H3"/>
    <mergeCell ref="A4:B4"/>
    <mergeCell ref="D4:E4"/>
    <mergeCell ref="G4:H4"/>
    <mergeCell ref="B5:B29"/>
    <mergeCell ref="E5:E27"/>
    <mergeCell ref="B2:B3"/>
    <mergeCell ref="C2:C3"/>
    <mergeCell ref="E2:E3"/>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33D51-5982-4D7F-983A-98EC8A3F563B}">
  <dimension ref="F2:P24"/>
  <sheetViews>
    <sheetView showGridLines="0" zoomScaleNormal="100" workbookViewId="0">
      <selection activeCell="U9" sqref="U9"/>
    </sheetView>
  </sheetViews>
  <sheetFormatPr defaultRowHeight="18.75"/>
  <cols>
    <col min="9" max="10" width="6.25" bestFit="1" customWidth="1"/>
    <col min="11" max="11" width="4" bestFit="1" customWidth="1"/>
    <col min="12" max="12" width="5.125" bestFit="1" customWidth="1"/>
    <col min="13" max="13" width="6.25" bestFit="1" customWidth="1"/>
    <col min="14" max="14" width="7.375" style="62" bestFit="1" customWidth="1"/>
    <col min="16" max="16" width="7.375" style="62" bestFit="1" customWidth="1"/>
  </cols>
  <sheetData>
    <row r="2" spans="6:16" ht="19.5">
      <c r="I2" s="48" t="s">
        <v>428</v>
      </c>
      <c r="J2" s="48" t="s">
        <v>426</v>
      </c>
      <c r="K2" s="48" t="s">
        <v>429</v>
      </c>
      <c r="L2" s="48" t="s">
        <v>430</v>
      </c>
      <c r="M2" s="48" t="s">
        <v>427</v>
      </c>
      <c r="N2" s="58" t="s">
        <v>431</v>
      </c>
      <c r="O2" s="48" t="s">
        <v>95</v>
      </c>
      <c r="P2" s="58" t="s">
        <v>432</v>
      </c>
    </row>
    <row r="3" spans="6:16" ht="19.5">
      <c r="F3">
        <v>25</v>
      </c>
      <c r="G3" t="s">
        <v>423</v>
      </c>
      <c r="I3" s="49">
        <v>12</v>
      </c>
      <c r="J3" s="50">
        <f t="shared" ref="J3:J5" si="0">I3/2</f>
        <v>6</v>
      </c>
      <c r="K3" s="51">
        <v>25</v>
      </c>
      <c r="L3" s="52">
        <v>1.5</v>
      </c>
      <c r="M3" s="50">
        <f t="shared" ref="M3:M5" si="1">(K3-2*L3)/2</f>
        <v>11</v>
      </c>
      <c r="N3" s="59">
        <f t="shared" ref="N3:N5" si="2">60*LN(M3/J3)</f>
        <v>36.368148214218927</v>
      </c>
      <c r="O3" s="53">
        <v>0.11001184043707</v>
      </c>
      <c r="P3" s="61">
        <f>2*PI()*60*O3</f>
        <v>41.473486766998995</v>
      </c>
    </row>
    <row r="4" spans="6:16" ht="19.5">
      <c r="F4">
        <v>50</v>
      </c>
      <c r="G4" t="s">
        <v>424</v>
      </c>
      <c r="I4" s="53">
        <v>12.7</v>
      </c>
      <c r="J4" s="50">
        <f t="shared" si="0"/>
        <v>6.35</v>
      </c>
      <c r="K4" s="51">
        <v>25</v>
      </c>
      <c r="L4" s="52">
        <v>1.5</v>
      </c>
      <c r="M4" s="50">
        <f t="shared" si="1"/>
        <v>11</v>
      </c>
      <c r="N4" s="59">
        <f t="shared" si="2"/>
        <v>32.966427593626221</v>
      </c>
      <c r="O4" s="53">
        <v>0.101372961470691</v>
      </c>
      <c r="P4" s="59">
        <f t="shared" ref="P4:P5" si="3">2*PI()*60*O4</f>
        <v>38.216706123475674</v>
      </c>
    </row>
    <row r="5" spans="6:16" ht="19.5">
      <c r="F5">
        <f>SQRT(F3*F4)</f>
        <v>35.355339059327378</v>
      </c>
      <c r="G5" t="s">
        <v>425</v>
      </c>
      <c r="I5" s="53">
        <v>14</v>
      </c>
      <c r="J5" s="50">
        <f t="shared" si="0"/>
        <v>7</v>
      </c>
      <c r="K5" s="51">
        <v>25</v>
      </c>
      <c r="L5" s="52">
        <v>1.5</v>
      </c>
      <c r="M5" s="50">
        <f t="shared" si="1"/>
        <v>11</v>
      </c>
      <c r="N5" s="59">
        <f t="shared" si="2"/>
        <v>27.119107424583433</v>
      </c>
      <c r="O5" s="53">
        <v>8.6766886030345103E-2</v>
      </c>
      <c r="P5" s="59">
        <f t="shared" si="3"/>
        <v>32.710345407335403</v>
      </c>
    </row>
    <row r="6" spans="6:16" ht="19.5">
      <c r="F6">
        <f>F5/(2*PI()*60)</f>
        <v>9.3782949599698559E-2</v>
      </c>
      <c r="G6" t="s">
        <v>95</v>
      </c>
      <c r="I6" s="49">
        <v>12</v>
      </c>
      <c r="J6" s="50">
        <f t="shared" ref="J6:J12" si="4">I6/2</f>
        <v>6</v>
      </c>
      <c r="K6" s="51">
        <v>25</v>
      </c>
      <c r="L6" s="54">
        <v>2</v>
      </c>
      <c r="M6" s="50">
        <f>(K6-2*L6)/2</f>
        <v>10.5</v>
      </c>
      <c r="N6" s="59">
        <f>60*LN(M6/J6)</f>
        <v>33.57694727612536</v>
      </c>
      <c r="O6" s="53">
        <v>0.102916781237938</v>
      </c>
      <c r="P6" s="59">
        <f t="shared" ref="P6:P13" si="5">2*PI()*60*O6</f>
        <v>38.798712464185662</v>
      </c>
    </row>
    <row r="7" spans="6:16" ht="19.5">
      <c r="I7" s="55">
        <v>12.7</v>
      </c>
      <c r="J7" s="55">
        <f t="shared" si="4"/>
        <v>6.35</v>
      </c>
      <c r="K7" s="55">
        <v>25</v>
      </c>
      <c r="L7" s="55">
        <v>2</v>
      </c>
      <c r="M7" s="55">
        <f>(K7-2*L7)/2</f>
        <v>10.5</v>
      </c>
      <c r="N7" s="60">
        <f>60*LN(M7/J7)</f>
        <v>30.175226655532651</v>
      </c>
      <c r="O7" s="55">
        <v>9.4357123613260804E-2</v>
      </c>
      <c r="P7" s="60">
        <f t="shared" si="5"/>
        <v>35.571797562874096</v>
      </c>
    </row>
    <row r="8" spans="6:16" ht="19.5">
      <c r="I8" s="53">
        <v>14</v>
      </c>
      <c r="J8" s="50">
        <f t="shared" si="4"/>
        <v>7</v>
      </c>
      <c r="K8" s="51">
        <v>25</v>
      </c>
      <c r="L8" s="54">
        <v>2</v>
      </c>
      <c r="M8" s="50">
        <f t="shared" ref="M8:M19" si="6">(K8-2*L8)/2</f>
        <v>10.5</v>
      </c>
      <c r="N8" s="61">
        <f t="shared" ref="N8:N19" si="7">60*LN(M8/J8)</f>
        <v>24.327906486489862</v>
      </c>
      <c r="O8" s="53">
        <v>7.9934153122091997E-2</v>
      </c>
      <c r="P8" s="59">
        <f t="shared" si="5"/>
        <v>30.134465786314298</v>
      </c>
    </row>
    <row r="9" spans="6:16" ht="19.5">
      <c r="I9" s="53">
        <v>11</v>
      </c>
      <c r="J9" s="50">
        <f t="shared" si="4"/>
        <v>5.5</v>
      </c>
      <c r="K9" s="51">
        <v>25</v>
      </c>
      <c r="L9" s="56">
        <v>2.5</v>
      </c>
      <c r="M9" s="50">
        <f t="shared" si="6"/>
        <v>10</v>
      </c>
      <c r="N9" s="59">
        <f t="shared" si="7"/>
        <v>35.870220045337227</v>
      </c>
      <c r="O9" s="53">
        <v>0.108741940779065</v>
      </c>
      <c r="P9" s="59">
        <f t="shared" si="5"/>
        <v>40.994745874632834</v>
      </c>
    </row>
    <row r="10" spans="6:16" ht="19.5">
      <c r="I10" s="49">
        <v>12</v>
      </c>
      <c r="J10" s="50">
        <f t="shared" si="4"/>
        <v>6</v>
      </c>
      <c r="K10" s="51">
        <v>25</v>
      </c>
      <c r="L10" s="56">
        <v>2.5</v>
      </c>
      <c r="M10" s="50">
        <f t="shared" si="6"/>
        <v>10</v>
      </c>
      <c r="N10" s="61">
        <f t="shared" si="7"/>
        <v>30.649537425959444</v>
      </c>
      <c r="O10" s="53">
        <v>9.5544115439046506E-2</v>
      </c>
      <c r="P10" s="59">
        <f t="shared" si="5"/>
        <v>36.019282938845237</v>
      </c>
    </row>
    <row r="11" spans="6:16" ht="19.5">
      <c r="I11" s="53">
        <v>12.7</v>
      </c>
      <c r="J11" s="50">
        <f t="shared" si="4"/>
        <v>6.35</v>
      </c>
      <c r="K11" s="51">
        <v>25</v>
      </c>
      <c r="L11" s="56">
        <v>2.5</v>
      </c>
      <c r="M11" s="50">
        <f t="shared" si="6"/>
        <v>10</v>
      </c>
      <c r="N11" s="61">
        <f t="shared" si="7"/>
        <v>27.247816805366728</v>
      </c>
      <c r="O11" s="53">
        <v>8.7084365591544102E-2</v>
      </c>
      <c r="P11" s="59">
        <f t="shared" si="5"/>
        <v>32.830032382190723</v>
      </c>
    </row>
    <row r="12" spans="6:16" ht="19.5">
      <c r="I12" s="53">
        <v>15</v>
      </c>
      <c r="J12" s="50">
        <f t="shared" si="4"/>
        <v>7.5</v>
      </c>
      <c r="K12" s="57">
        <v>30</v>
      </c>
      <c r="L12" s="52">
        <v>1.5</v>
      </c>
      <c r="M12" s="50">
        <f t="shared" si="6"/>
        <v>13.5</v>
      </c>
      <c r="N12" s="61">
        <f t="shared" si="7"/>
        <v>35.267199894127145</v>
      </c>
      <c r="O12" s="53">
        <v>0.10720641600924199</v>
      </c>
      <c r="P12" s="59">
        <f t="shared" si="5"/>
        <v>40.415866674279094</v>
      </c>
    </row>
    <row r="13" spans="6:16" ht="19.5">
      <c r="I13" s="49">
        <v>15.9</v>
      </c>
      <c r="J13" s="50">
        <f t="shared" ref="J13:J19" si="8">I13/2</f>
        <v>7.95</v>
      </c>
      <c r="K13" s="57">
        <v>30</v>
      </c>
      <c r="L13" s="52">
        <v>1.5</v>
      </c>
      <c r="M13" s="50">
        <f t="shared" si="6"/>
        <v>13.5</v>
      </c>
      <c r="N13" s="61">
        <f t="shared" si="7"/>
        <v>31.771065406688596</v>
      </c>
      <c r="O13" s="53">
        <v>9.8359533333418306E-2</v>
      </c>
      <c r="P13" s="59">
        <f t="shared" si="5"/>
        <v>37.080670479694476</v>
      </c>
    </row>
    <row r="14" spans="6:16" ht="19.5">
      <c r="I14" s="53">
        <v>16</v>
      </c>
      <c r="J14" s="50">
        <f t="shared" si="8"/>
        <v>8</v>
      </c>
      <c r="K14" s="57">
        <v>30</v>
      </c>
      <c r="L14" s="52">
        <v>1.5</v>
      </c>
      <c r="M14" s="50">
        <f t="shared" si="6"/>
        <v>13.5</v>
      </c>
      <c r="N14" s="61">
        <f t="shared" si="7"/>
        <v>31.394888625872873</v>
      </c>
      <c r="O14" s="53">
        <v>9.7413881274850497E-2</v>
      </c>
      <c r="P14" s="59">
        <f t="shared" ref="P14:P19" si="9">2*PI()*60*O14</f>
        <v>36.724168052488636</v>
      </c>
    </row>
    <row r="15" spans="6:16" ht="19.5">
      <c r="I15" s="53">
        <v>17</v>
      </c>
      <c r="J15" s="50">
        <f t="shared" si="8"/>
        <v>8.5</v>
      </c>
      <c r="K15" s="57">
        <v>30</v>
      </c>
      <c r="L15" s="52">
        <v>1.5</v>
      </c>
      <c r="M15" s="50">
        <f t="shared" si="6"/>
        <v>13.5</v>
      </c>
      <c r="N15" s="61">
        <f t="shared" si="7"/>
        <v>27.757411316886778</v>
      </c>
      <c r="O15" s="53">
        <v>8.8343413143390198E-2</v>
      </c>
      <c r="P15" s="59">
        <f t="shared" si="9"/>
        <v>33.304682126918713</v>
      </c>
    </row>
    <row r="16" spans="6:16" ht="19.5">
      <c r="I16" s="53">
        <v>15</v>
      </c>
      <c r="J16" s="50">
        <f t="shared" si="8"/>
        <v>7.5</v>
      </c>
      <c r="K16" s="57">
        <v>30</v>
      </c>
      <c r="L16" s="54">
        <v>2</v>
      </c>
      <c r="M16" s="50">
        <f t="shared" si="6"/>
        <v>13</v>
      </c>
      <c r="N16" s="61">
        <f t="shared" si="7"/>
        <v>33.002780215156321</v>
      </c>
      <c r="O16" s="53">
        <v>0.101464798909407</v>
      </c>
      <c r="P16" s="59">
        <f t="shared" si="9"/>
        <v>38.251328022211041</v>
      </c>
    </row>
    <row r="17" spans="9:16" ht="19.5">
      <c r="I17" s="49">
        <v>15.9</v>
      </c>
      <c r="J17" s="50">
        <f t="shared" si="8"/>
        <v>7.95</v>
      </c>
      <c r="K17" s="57">
        <v>30</v>
      </c>
      <c r="L17" s="54">
        <v>2</v>
      </c>
      <c r="M17" s="50">
        <f t="shared" si="6"/>
        <v>13</v>
      </c>
      <c r="N17" s="61">
        <f t="shared" si="7"/>
        <v>29.506645727717768</v>
      </c>
      <c r="O17" s="53">
        <v>9.2687877233761498E-2</v>
      </c>
      <c r="P17" s="59">
        <f t="shared" si="9"/>
        <v>34.942506503330129</v>
      </c>
    </row>
    <row r="18" spans="9:16" ht="19.5">
      <c r="I18" s="49">
        <v>14</v>
      </c>
      <c r="J18" s="50">
        <f t="shared" si="8"/>
        <v>7</v>
      </c>
      <c r="K18" s="57">
        <v>30</v>
      </c>
      <c r="L18" s="54">
        <v>3</v>
      </c>
      <c r="M18" s="50">
        <f t="shared" si="6"/>
        <v>12</v>
      </c>
      <c r="N18" s="59">
        <f t="shared" si="7"/>
        <v>32.339790043961216</v>
      </c>
      <c r="O18" s="53">
        <v>9.9791676425829007E-2</v>
      </c>
      <c r="P18" s="59">
        <f t="shared" si="9"/>
        <v>37.620575705855295</v>
      </c>
    </row>
    <row r="19" spans="9:16" ht="19.5">
      <c r="I19" s="53">
        <v>15</v>
      </c>
      <c r="J19" s="50">
        <f t="shared" si="8"/>
        <v>7.5</v>
      </c>
      <c r="K19" s="57">
        <v>30</v>
      </c>
      <c r="L19" s="54">
        <v>3</v>
      </c>
      <c r="M19" s="50">
        <f t="shared" si="6"/>
        <v>12</v>
      </c>
      <c r="N19" s="59">
        <f t="shared" si="7"/>
        <v>28.200217754744138</v>
      </c>
      <c r="O19" s="49">
        <v>8.9439920772409004E-2</v>
      </c>
      <c r="P19" s="59">
        <f t="shared" si="9"/>
        <v>33.718055764350389</v>
      </c>
    </row>
    <row r="21" spans="9:16">
      <c r="I21" s="47"/>
      <c r="J21" s="47"/>
      <c r="K21" s="47"/>
      <c r="L21" s="47"/>
      <c r="M21" s="47"/>
    </row>
    <row r="22" spans="9:16">
      <c r="I22" s="47"/>
      <c r="J22" s="47"/>
      <c r="K22" s="47"/>
      <c r="L22" s="47"/>
      <c r="M22" s="47"/>
    </row>
    <row r="23" spans="9:16">
      <c r="I23" s="47"/>
      <c r="J23" s="47"/>
      <c r="K23" s="47"/>
      <c r="L23" s="47"/>
      <c r="M23" s="47"/>
    </row>
    <row r="24" spans="9:16">
      <c r="I24" s="47"/>
      <c r="J24" s="47"/>
      <c r="K24" s="47"/>
      <c r="L24" s="47"/>
      <c r="M24" s="47"/>
    </row>
  </sheetData>
  <phoneticPr fontId="1"/>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CF8F9-AC0D-4394-A6E6-A7E3A8714DF0}">
  <dimension ref="B1:C191"/>
  <sheetViews>
    <sheetView workbookViewId="0">
      <selection activeCell="F15" sqref="F15"/>
    </sheetView>
  </sheetViews>
  <sheetFormatPr defaultRowHeight="18.75"/>
  <sheetData>
    <row r="1" spans="2:3">
      <c r="B1">
        <v>10.5</v>
      </c>
      <c r="C1">
        <v>0</v>
      </c>
    </row>
    <row r="2" spans="2:3">
      <c r="B2">
        <v>10.5</v>
      </c>
      <c r="C2">
        <v>1.3125</v>
      </c>
    </row>
    <row r="3" spans="2:3">
      <c r="B3">
        <v>10.5</v>
      </c>
      <c r="C3">
        <v>2.625</v>
      </c>
    </row>
    <row r="5" spans="2:3">
      <c r="B5">
        <v>10.5</v>
      </c>
      <c r="C5">
        <v>2.625</v>
      </c>
    </row>
    <row r="6" spans="2:3">
      <c r="B6">
        <v>10.5</v>
      </c>
      <c r="C6">
        <v>3.9375</v>
      </c>
    </row>
    <row r="7" spans="2:3">
      <c r="B7">
        <v>10.5</v>
      </c>
      <c r="C7">
        <v>5.25</v>
      </c>
    </row>
    <row r="9" spans="2:3">
      <c r="B9">
        <v>10.5</v>
      </c>
      <c r="C9">
        <v>5.25</v>
      </c>
    </row>
    <row r="10" spans="2:3">
      <c r="B10">
        <v>10.5</v>
      </c>
      <c r="C10">
        <v>6.5625</v>
      </c>
    </row>
    <row r="11" spans="2:3">
      <c r="B11">
        <v>10.5</v>
      </c>
      <c r="C11">
        <v>7.875</v>
      </c>
    </row>
    <row r="13" spans="2:3">
      <c r="B13">
        <v>10.5</v>
      </c>
      <c r="C13">
        <v>7.875</v>
      </c>
    </row>
    <row r="14" spans="2:3">
      <c r="B14">
        <v>10.5</v>
      </c>
      <c r="C14">
        <v>9.1875</v>
      </c>
    </row>
    <row r="15" spans="2:3">
      <c r="B15">
        <v>10.5</v>
      </c>
      <c r="C15">
        <v>10.5</v>
      </c>
    </row>
    <row r="17" spans="2:3">
      <c r="B17">
        <v>10.5</v>
      </c>
      <c r="C17">
        <v>10.5</v>
      </c>
    </row>
    <row r="18" spans="2:3">
      <c r="B18">
        <v>9.1875</v>
      </c>
      <c r="C18">
        <v>10.5</v>
      </c>
    </row>
    <row r="19" spans="2:3">
      <c r="B19">
        <v>7.875</v>
      </c>
      <c r="C19">
        <v>10.5</v>
      </c>
    </row>
    <row r="21" spans="2:3">
      <c r="B21">
        <v>7.875</v>
      </c>
      <c r="C21">
        <v>10.5</v>
      </c>
    </row>
    <row r="22" spans="2:3">
      <c r="B22">
        <v>6.5625</v>
      </c>
      <c r="C22">
        <v>10.5</v>
      </c>
    </row>
    <row r="23" spans="2:3">
      <c r="B23">
        <v>5.25</v>
      </c>
      <c r="C23">
        <v>10.5</v>
      </c>
    </row>
    <row r="25" spans="2:3">
      <c r="B25">
        <v>5.25</v>
      </c>
      <c r="C25">
        <v>10.5</v>
      </c>
    </row>
    <row r="26" spans="2:3">
      <c r="B26">
        <v>3.9375</v>
      </c>
      <c r="C26">
        <v>10.5</v>
      </c>
    </row>
    <row r="27" spans="2:3">
      <c r="B27">
        <v>2.625</v>
      </c>
      <c r="C27">
        <v>10.5</v>
      </c>
    </row>
    <row r="29" spans="2:3">
      <c r="B29">
        <v>2.625</v>
      </c>
      <c r="C29">
        <v>10.5</v>
      </c>
    </row>
    <row r="30" spans="2:3">
      <c r="B30">
        <v>1.3125</v>
      </c>
      <c r="C30">
        <v>10.5</v>
      </c>
    </row>
    <row r="31" spans="2:3">
      <c r="B31">
        <v>0</v>
      </c>
      <c r="C31">
        <v>10.5</v>
      </c>
    </row>
    <row r="33" spans="2:3">
      <c r="B33">
        <v>0</v>
      </c>
      <c r="C33">
        <v>10.5</v>
      </c>
    </row>
    <row r="34" spans="2:3">
      <c r="B34">
        <v>-1.3125</v>
      </c>
      <c r="C34">
        <v>10.5</v>
      </c>
    </row>
    <row r="35" spans="2:3">
      <c r="B35">
        <v>-2.625</v>
      </c>
      <c r="C35">
        <v>10.5</v>
      </c>
    </row>
    <row r="37" spans="2:3">
      <c r="B37">
        <v>-2.625</v>
      </c>
      <c r="C37">
        <v>10.5</v>
      </c>
    </row>
    <row r="38" spans="2:3">
      <c r="B38">
        <v>-3.9375</v>
      </c>
      <c r="C38">
        <v>10.5</v>
      </c>
    </row>
    <row r="39" spans="2:3">
      <c r="B39">
        <v>-5.25</v>
      </c>
      <c r="C39">
        <v>10.5</v>
      </c>
    </row>
    <row r="41" spans="2:3">
      <c r="B41">
        <v>-5.25</v>
      </c>
      <c r="C41">
        <v>10.5</v>
      </c>
    </row>
    <row r="42" spans="2:3">
      <c r="B42">
        <v>-6.5625</v>
      </c>
      <c r="C42">
        <v>10.5</v>
      </c>
    </row>
    <row r="43" spans="2:3">
      <c r="B43">
        <v>-7.875</v>
      </c>
      <c r="C43">
        <v>10.5</v>
      </c>
    </row>
    <row r="45" spans="2:3">
      <c r="B45">
        <v>-7.875</v>
      </c>
      <c r="C45">
        <v>10.5</v>
      </c>
    </row>
    <row r="46" spans="2:3">
      <c r="B46">
        <v>-9.1875</v>
      </c>
      <c r="C46">
        <v>10.5</v>
      </c>
    </row>
    <row r="47" spans="2:3">
      <c r="B47">
        <v>-10.5</v>
      </c>
      <c r="C47">
        <v>10.5</v>
      </c>
    </row>
    <row r="49" spans="2:3">
      <c r="B49">
        <v>-10.5</v>
      </c>
      <c r="C49">
        <v>10.5</v>
      </c>
    </row>
    <row r="50" spans="2:3">
      <c r="B50">
        <v>-10.5</v>
      </c>
      <c r="C50">
        <v>9.1875</v>
      </c>
    </row>
    <row r="51" spans="2:3">
      <c r="B51">
        <v>-10.5</v>
      </c>
      <c r="C51">
        <v>7.875</v>
      </c>
    </row>
    <row r="53" spans="2:3">
      <c r="B53">
        <v>-10.5</v>
      </c>
      <c r="C53">
        <v>7.875</v>
      </c>
    </row>
    <row r="54" spans="2:3">
      <c r="B54">
        <v>-10.5</v>
      </c>
      <c r="C54">
        <v>6.5625</v>
      </c>
    </row>
    <row r="55" spans="2:3">
      <c r="B55">
        <v>-10.5</v>
      </c>
      <c r="C55">
        <v>5.25</v>
      </c>
    </row>
    <row r="57" spans="2:3">
      <c r="B57">
        <v>-10.5</v>
      </c>
      <c r="C57">
        <v>5.25</v>
      </c>
    </row>
    <row r="58" spans="2:3">
      <c r="B58">
        <v>-10.5</v>
      </c>
      <c r="C58">
        <v>3.9375</v>
      </c>
    </row>
    <row r="59" spans="2:3">
      <c r="B59">
        <v>-10.5</v>
      </c>
      <c r="C59">
        <v>2.625</v>
      </c>
    </row>
    <row r="61" spans="2:3">
      <c r="B61">
        <v>-10.5</v>
      </c>
      <c r="C61">
        <v>2.625</v>
      </c>
    </row>
    <row r="62" spans="2:3">
      <c r="B62">
        <v>-10.5</v>
      </c>
      <c r="C62">
        <v>1.3125</v>
      </c>
    </row>
    <row r="63" spans="2:3">
      <c r="B63">
        <v>-10.5</v>
      </c>
      <c r="C63">
        <v>0</v>
      </c>
    </row>
    <row r="65" spans="2:3">
      <c r="B65">
        <v>-10.5</v>
      </c>
      <c r="C65">
        <v>0</v>
      </c>
    </row>
    <row r="66" spans="2:3">
      <c r="B66">
        <v>-10.5</v>
      </c>
      <c r="C66">
        <v>-1.3125</v>
      </c>
    </row>
    <row r="67" spans="2:3">
      <c r="B67">
        <v>-10.5</v>
      </c>
      <c r="C67">
        <v>-2.625</v>
      </c>
    </row>
    <row r="69" spans="2:3">
      <c r="B69">
        <v>-10.5</v>
      </c>
      <c r="C69">
        <v>-2.625</v>
      </c>
    </row>
    <row r="70" spans="2:3">
      <c r="B70">
        <v>-10.5</v>
      </c>
      <c r="C70">
        <v>-3.9375</v>
      </c>
    </row>
    <row r="71" spans="2:3">
      <c r="B71">
        <v>-10.5</v>
      </c>
      <c r="C71">
        <v>-5.25</v>
      </c>
    </row>
    <row r="73" spans="2:3">
      <c r="B73">
        <v>-10.5</v>
      </c>
      <c r="C73">
        <v>-5.25</v>
      </c>
    </row>
    <row r="74" spans="2:3">
      <c r="B74">
        <v>-10.5</v>
      </c>
      <c r="C74">
        <v>-6.5625</v>
      </c>
    </row>
    <row r="75" spans="2:3">
      <c r="B75">
        <v>-10.5</v>
      </c>
      <c r="C75">
        <v>-7.875</v>
      </c>
    </row>
    <row r="77" spans="2:3">
      <c r="B77">
        <v>-10.5</v>
      </c>
      <c r="C77">
        <v>-7.875</v>
      </c>
    </row>
    <row r="78" spans="2:3">
      <c r="B78">
        <v>-10.5</v>
      </c>
      <c r="C78">
        <v>-9.1875</v>
      </c>
    </row>
    <row r="79" spans="2:3">
      <c r="B79">
        <v>-10.5</v>
      </c>
      <c r="C79">
        <v>-10.5</v>
      </c>
    </row>
    <row r="81" spans="2:3">
      <c r="B81">
        <v>-10.5</v>
      </c>
      <c r="C81">
        <v>-10.5</v>
      </c>
    </row>
    <row r="82" spans="2:3">
      <c r="B82">
        <v>-9.1875</v>
      </c>
      <c r="C82">
        <v>-10.5</v>
      </c>
    </row>
    <row r="83" spans="2:3">
      <c r="B83">
        <v>-7.875</v>
      </c>
      <c r="C83">
        <v>-10.5</v>
      </c>
    </row>
    <row r="85" spans="2:3">
      <c r="B85">
        <v>-7.875</v>
      </c>
      <c r="C85">
        <v>-10.5</v>
      </c>
    </row>
    <row r="86" spans="2:3">
      <c r="B86">
        <v>-6.5625</v>
      </c>
      <c r="C86">
        <v>-10.5</v>
      </c>
    </row>
    <row r="87" spans="2:3">
      <c r="B87">
        <v>-5.25</v>
      </c>
      <c r="C87">
        <v>-10.5</v>
      </c>
    </row>
    <row r="89" spans="2:3">
      <c r="B89">
        <v>-5.25</v>
      </c>
      <c r="C89">
        <v>-10.5</v>
      </c>
    </row>
    <row r="90" spans="2:3">
      <c r="B90">
        <v>-3.9375</v>
      </c>
      <c r="C90">
        <v>-10.5</v>
      </c>
    </row>
    <row r="91" spans="2:3">
      <c r="B91">
        <v>-2.625</v>
      </c>
      <c r="C91">
        <v>-10.5</v>
      </c>
    </row>
    <row r="93" spans="2:3">
      <c r="B93">
        <v>-2.625</v>
      </c>
      <c r="C93">
        <v>-10.5</v>
      </c>
    </row>
    <row r="94" spans="2:3">
      <c r="B94">
        <v>-1.3125</v>
      </c>
      <c r="C94">
        <v>-10.5</v>
      </c>
    </row>
    <row r="95" spans="2:3">
      <c r="B95">
        <v>0</v>
      </c>
      <c r="C95">
        <v>-10.5</v>
      </c>
    </row>
    <row r="97" spans="2:3">
      <c r="B97">
        <v>0</v>
      </c>
      <c r="C97">
        <v>-10.5</v>
      </c>
    </row>
    <row r="98" spans="2:3">
      <c r="B98">
        <v>1.3125</v>
      </c>
      <c r="C98">
        <v>-10.5</v>
      </c>
    </row>
    <row r="99" spans="2:3">
      <c r="B99">
        <v>2.625</v>
      </c>
      <c r="C99">
        <v>-10.5</v>
      </c>
    </row>
    <row r="101" spans="2:3">
      <c r="B101">
        <v>2.625</v>
      </c>
      <c r="C101">
        <v>-10.5</v>
      </c>
    </row>
    <row r="102" spans="2:3">
      <c r="B102">
        <v>3.9375</v>
      </c>
      <c r="C102">
        <v>-10.5</v>
      </c>
    </row>
    <row r="103" spans="2:3">
      <c r="B103">
        <v>5.25</v>
      </c>
      <c r="C103">
        <v>-10.5</v>
      </c>
    </row>
    <row r="105" spans="2:3">
      <c r="B105">
        <v>5.25</v>
      </c>
      <c r="C105">
        <v>-10.5</v>
      </c>
    </row>
    <row r="106" spans="2:3">
      <c r="B106">
        <v>6.5625</v>
      </c>
      <c r="C106">
        <v>-10.5</v>
      </c>
    </row>
    <row r="107" spans="2:3">
      <c r="B107">
        <v>7.875</v>
      </c>
      <c r="C107">
        <v>-10.5</v>
      </c>
    </row>
    <row r="109" spans="2:3">
      <c r="B109">
        <v>7.875</v>
      </c>
      <c r="C109">
        <v>-10.5</v>
      </c>
    </row>
    <row r="110" spans="2:3">
      <c r="B110">
        <v>9.1875</v>
      </c>
      <c r="C110">
        <v>-10.5</v>
      </c>
    </row>
    <row r="111" spans="2:3">
      <c r="B111">
        <v>10.5</v>
      </c>
      <c r="C111">
        <v>-10.5</v>
      </c>
    </row>
    <row r="113" spans="2:3">
      <c r="B113">
        <v>10.5</v>
      </c>
      <c r="C113">
        <v>-10.5</v>
      </c>
    </row>
    <row r="114" spans="2:3">
      <c r="B114">
        <v>10.5</v>
      </c>
      <c r="C114">
        <v>-9.1875</v>
      </c>
    </row>
    <row r="115" spans="2:3">
      <c r="B115">
        <v>10.5</v>
      </c>
      <c r="C115">
        <v>-7.875</v>
      </c>
    </row>
    <row r="117" spans="2:3">
      <c r="B117">
        <v>10.5</v>
      </c>
      <c r="C117">
        <v>-7.875</v>
      </c>
    </row>
    <row r="118" spans="2:3">
      <c r="B118">
        <v>10.5</v>
      </c>
      <c r="C118">
        <v>-6.5625</v>
      </c>
    </row>
    <row r="119" spans="2:3">
      <c r="B119">
        <v>10.5</v>
      </c>
      <c r="C119">
        <v>-5.25</v>
      </c>
    </row>
    <row r="121" spans="2:3">
      <c r="B121">
        <v>10.5</v>
      </c>
      <c r="C121">
        <v>-5.25</v>
      </c>
    </row>
    <row r="122" spans="2:3">
      <c r="B122">
        <v>10.5</v>
      </c>
      <c r="C122">
        <v>-3.9375</v>
      </c>
    </row>
    <row r="123" spans="2:3">
      <c r="B123">
        <v>10.5</v>
      </c>
      <c r="C123">
        <v>-2.625</v>
      </c>
    </row>
    <row r="125" spans="2:3">
      <c r="B125">
        <v>10.5</v>
      </c>
      <c r="C125">
        <v>-2.625</v>
      </c>
    </row>
    <row r="126" spans="2:3">
      <c r="B126">
        <v>10.5</v>
      </c>
      <c r="C126">
        <v>-1.3125</v>
      </c>
    </row>
    <row r="127" spans="2:3">
      <c r="B127">
        <v>10.5</v>
      </c>
      <c r="C127">
        <v>0</v>
      </c>
    </row>
    <row r="129" spans="2:3">
      <c r="B129">
        <v>6.35</v>
      </c>
      <c r="C129">
        <v>0</v>
      </c>
    </row>
    <row r="130" spans="2:3">
      <c r="B130">
        <v>6.2279865305605098</v>
      </c>
      <c r="C130">
        <v>-1.2388235448024101</v>
      </c>
    </row>
    <row r="131" spans="2:3">
      <c r="B131">
        <v>5.8666350314466698</v>
      </c>
      <c r="C131">
        <v>-2.4300397955183102</v>
      </c>
    </row>
    <row r="133" spans="2:3">
      <c r="B133">
        <v>5.8666350314466698</v>
      </c>
      <c r="C133">
        <v>-2.4300397955183102</v>
      </c>
    </row>
    <row r="134" spans="2:3">
      <c r="B134">
        <v>5.2798320381211603</v>
      </c>
      <c r="C134">
        <v>-3.5278709796744701</v>
      </c>
    </row>
    <row r="135" spans="2:3">
      <c r="B135">
        <v>4.4901280605345697</v>
      </c>
      <c r="C135">
        <v>-4.4901280605345697</v>
      </c>
    </row>
    <row r="137" spans="2:3">
      <c r="B137">
        <v>4.4901280605345697</v>
      </c>
      <c r="C137">
        <v>-4.4901280605345697</v>
      </c>
    </row>
    <row r="138" spans="2:3">
      <c r="B138">
        <v>3.5278709796744701</v>
      </c>
      <c r="C138">
        <v>-5.2798320381211603</v>
      </c>
    </row>
    <row r="139" spans="2:3">
      <c r="B139">
        <v>2.4300397955183199</v>
      </c>
      <c r="C139">
        <v>-5.8666350314466698</v>
      </c>
    </row>
    <row r="141" spans="2:3">
      <c r="B141">
        <v>2.4300397955183199</v>
      </c>
      <c r="C141">
        <v>-5.8666350314466698</v>
      </c>
    </row>
    <row r="142" spans="2:3">
      <c r="B142">
        <v>1.2388235448024101</v>
      </c>
      <c r="C142">
        <v>-6.2279865305605098</v>
      </c>
    </row>
    <row r="143" spans="2:3">
      <c r="B143" s="1">
        <v>1.38907982338842E-15</v>
      </c>
      <c r="C143">
        <v>-6.3499999999999899</v>
      </c>
    </row>
    <row r="145" spans="2:3">
      <c r="B145" s="1">
        <v>1.38907982338842E-15</v>
      </c>
      <c r="C145">
        <v>-6.3499999999999899</v>
      </c>
    </row>
    <row r="146" spans="2:3">
      <c r="B146">
        <v>-1.2388235448024101</v>
      </c>
      <c r="C146">
        <v>-6.2279865305605098</v>
      </c>
    </row>
    <row r="147" spans="2:3">
      <c r="B147">
        <v>-2.4300397955183102</v>
      </c>
      <c r="C147">
        <v>-5.8666350314466698</v>
      </c>
    </row>
    <row r="149" spans="2:3">
      <c r="B149">
        <v>-2.4300397955183102</v>
      </c>
      <c r="C149">
        <v>-5.8666350314466698</v>
      </c>
    </row>
    <row r="150" spans="2:3">
      <c r="B150">
        <v>-3.5278709796744701</v>
      </c>
      <c r="C150">
        <v>-5.2798320381211603</v>
      </c>
    </row>
    <row r="151" spans="2:3">
      <c r="B151">
        <v>-4.4901280605345697</v>
      </c>
      <c r="C151">
        <v>-4.4901280605345697</v>
      </c>
    </row>
    <row r="153" spans="2:3">
      <c r="B153">
        <v>-4.4901280605345697</v>
      </c>
      <c r="C153">
        <v>-4.4901280605345697</v>
      </c>
    </row>
    <row r="154" spans="2:3">
      <c r="B154">
        <v>-5.2798320381211603</v>
      </c>
      <c r="C154">
        <v>-3.5278709796744701</v>
      </c>
    </row>
    <row r="155" spans="2:3">
      <c r="B155">
        <v>-5.86663503144666</v>
      </c>
      <c r="C155">
        <v>-2.4300397955183199</v>
      </c>
    </row>
    <row r="157" spans="2:3">
      <c r="B157">
        <v>-5.86663503144666</v>
      </c>
      <c r="C157">
        <v>-2.4300397955183199</v>
      </c>
    </row>
    <row r="158" spans="2:3">
      <c r="B158">
        <v>-6.2279865305605098</v>
      </c>
      <c r="C158">
        <v>-1.2388235448024101</v>
      </c>
    </row>
    <row r="159" spans="2:3">
      <c r="B159">
        <v>-6.3499999999999899</v>
      </c>
      <c r="C159" s="1">
        <v>-1.5623353305516099E-15</v>
      </c>
    </row>
    <row r="161" spans="2:3">
      <c r="B161">
        <v>-6.3499999999999899</v>
      </c>
      <c r="C161" s="1">
        <v>-1.5623353305516099E-15</v>
      </c>
    </row>
    <row r="162" spans="2:3">
      <c r="B162">
        <v>-6.2279865305605098</v>
      </c>
      <c r="C162">
        <v>1.2388235448024101</v>
      </c>
    </row>
    <row r="163" spans="2:3">
      <c r="B163">
        <v>-5.8666350314466698</v>
      </c>
      <c r="C163">
        <v>2.4300397955183102</v>
      </c>
    </row>
    <row r="165" spans="2:3">
      <c r="B165">
        <v>-5.8666350314466698</v>
      </c>
      <c r="C165">
        <v>2.4300397955183102</v>
      </c>
    </row>
    <row r="166" spans="2:3">
      <c r="B166">
        <v>-5.2798320381211603</v>
      </c>
      <c r="C166">
        <v>3.5278709796744701</v>
      </c>
    </row>
    <row r="167" spans="2:3">
      <c r="B167">
        <v>-4.4901280605345697</v>
      </c>
      <c r="C167">
        <v>4.4901280605345697</v>
      </c>
    </row>
    <row r="169" spans="2:3">
      <c r="B169">
        <v>-4.4901280605345697</v>
      </c>
      <c r="C169">
        <v>4.4901280605345697</v>
      </c>
    </row>
    <row r="170" spans="2:3">
      <c r="B170">
        <v>-3.5278709796744701</v>
      </c>
      <c r="C170">
        <v>5.2798320381211497</v>
      </c>
    </row>
    <row r="171" spans="2:3">
      <c r="B171">
        <v>-2.4300397955183199</v>
      </c>
      <c r="C171">
        <v>5.86663503144666</v>
      </c>
    </row>
    <row r="173" spans="2:3">
      <c r="B173">
        <v>-2.4300397955183199</v>
      </c>
      <c r="C173">
        <v>5.86663503144666</v>
      </c>
    </row>
    <row r="174" spans="2:3">
      <c r="B174">
        <v>-1.2388235448024101</v>
      </c>
      <c r="C174">
        <v>6.2279865305605098</v>
      </c>
    </row>
    <row r="175" spans="2:3">
      <c r="B175" s="1">
        <v>-1.08235902879227E-15</v>
      </c>
      <c r="C175">
        <v>6.3499999999999899</v>
      </c>
    </row>
    <row r="177" spans="2:3">
      <c r="B177" s="1">
        <v>-1.08235902879227E-15</v>
      </c>
      <c r="C177">
        <v>6.3499999999999899</v>
      </c>
    </row>
    <row r="178" spans="2:3">
      <c r="B178">
        <v>1.2388235448024101</v>
      </c>
      <c r="C178">
        <v>6.2279865305605098</v>
      </c>
    </row>
    <row r="179" spans="2:3">
      <c r="B179">
        <v>2.4300397955183102</v>
      </c>
      <c r="C179">
        <v>5.86663503144666</v>
      </c>
    </row>
    <row r="181" spans="2:3">
      <c r="B181">
        <v>2.4300397955183102</v>
      </c>
      <c r="C181">
        <v>5.86663503144666</v>
      </c>
    </row>
    <row r="182" spans="2:3">
      <c r="B182">
        <v>3.5278709796744701</v>
      </c>
      <c r="C182">
        <v>5.2798320381211603</v>
      </c>
    </row>
    <row r="183" spans="2:3">
      <c r="B183">
        <v>4.4901280605345697</v>
      </c>
      <c r="C183">
        <v>4.4901280605345697</v>
      </c>
    </row>
    <row r="185" spans="2:3">
      <c r="B185">
        <v>4.4901280605345697</v>
      </c>
      <c r="C185">
        <v>4.4901280605345697</v>
      </c>
    </row>
    <row r="186" spans="2:3">
      <c r="B186">
        <v>5.2798320381211497</v>
      </c>
      <c r="C186">
        <v>3.5278709796744701</v>
      </c>
    </row>
    <row r="187" spans="2:3">
      <c r="B187">
        <v>5.86663503144666</v>
      </c>
      <c r="C187">
        <v>2.4300397955183199</v>
      </c>
    </row>
    <row r="189" spans="2:3">
      <c r="B189">
        <v>5.86663503144666</v>
      </c>
      <c r="C189">
        <v>2.4300397955183199</v>
      </c>
    </row>
    <row r="190" spans="2:3">
      <c r="B190">
        <v>6.2279865305605098</v>
      </c>
      <c r="C190">
        <v>1.2388235448024101</v>
      </c>
    </row>
    <row r="191" spans="2:3">
      <c r="B191">
        <v>6.35</v>
      </c>
      <c r="C191">
        <v>0</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ELEMENT-0804</vt:lpstr>
      <vt:lpstr>5D-2V計算結果</vt:lpstr>
      <vt:lpstr>同軸ケーブルのデータ</vt:lpstr>
      <vt:lpstr>5D-2V</vt:lpstr>
      <vt:lpstr>more要素数</vt:lpstr>
      <vt:lpstr>銅パイプ</vt:lpstr>
      <vt:lpstr>アルミ角パイプ</vt:lpstr>
      <vt:lpstr>35Ωfeederの計算</vt:lpstr>
      <vt:lpstr>矩形フィーダー(正方形)</vt:lpstr>
      <vt:lpstr>計算結果矩形(正方形)</vt:lpstr>
      <vt:lpstr>計算結果矩形(長方形)</vt:lpstr>
      <vt:lpstr>quarter-domain-element</vt:lpstr>
      <vt:lpstr>quarter-domain-result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ユーザー</dc:creator>
  <cp:lastModifiedBy>ユーザー</cp:lastModifiedBy>
  <dcterms:created xsi:type="dcterms:W3CDTF">2022-02-08T11:20:19Z</dcterms:created>
  <dcterms:modified xsi:type="dcterms:W3CDTF">2022-03-21T07:18:17Z</dcterms:modified>
</cp:coreProperties>
</file>