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balun\"/>
    </mc:Choice>
  </mc:AlternateContent>
  <xr:revisionPtr revIDLastSave="0" documentId="13_ncr:1_{A736001D-0D04-4BA6-AA99-D0F18C79F2CC}" xr6:coauthVersionLast="47" xr6:coauthVersionMax="47" xr10:uidLastSave="{00000000-0000-0000-0000-000000000000}"/>
  <bookViews>
    <workbookView xWindow="1725" yWindow="1545" windowWidth="24000" windowHeight="13140" xr2:uid="{00000000-000D-0000-FFFF-FFFF00000000}"/>
  </bookViews>
  <sheets>
    <sheet name="case8-1" sheetId="1" r:id="rId1"/>
    <sheet name="2nd-try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" i="1" l="1"/>
  <c r="D2" i="1"/>
  <c r="D2" i="2"/>
  <c r="F2" i="1"/>
  <c r="E2" i="1"/>
  <c r="G102" i="2"/>
  <c r="I102" i="2" s="1"/>
  <c r="K102" i="2" s="1"/>
  <c r="M102" i="2" s="1"/>
  <c r="F102" i="2"/>
  <c r="H102" i="2" s="1"/>
  <c r="J102" i="2" s="1"/>
  <c r="L102" i="2" s="1"/>
  <c r="E102" i="2"/>
  <c r="D102" i="2"/>
  <c r="F101" i="2"/>
  <c r="E101" i="2"/>
  <c r="D101" i="2"/>
  <c r="H100" i="2"/>
  <c r="J100" i="2" s="1"/>
  <c r="L100" i="2" s="1"/>
  <c r="F100" i="2"/>
  <c r="G100" i="2" s="1"/>
  <c r="E100" i="2"/>
  <c r="D100" i="2"/>
  <c r="F99" i="2"/>
  <c r="E99" i="2"/>
  <c r="D99" i="2"/>
  <c r="F98" i="2"/>
  <c r="H98" i="2" s="1"/>
  <c r="E98" i="2"/>
  <c r="D98" i="2"/>
  <c r="H97" i="2"/>
  <c r="J97" i="2" s="1"/>
  <c r="L97" i="2" s="1"/>
  <c r="F97" i="2"/>
  <c r="G97" i="2" s="1"/>
  <c r="I97" i="2" s="1"/>
  <c r="K97" i="2" s="1"/>
  <c r="E97" i="2"/>
  <c r="D97" i="2"/>
  <c r="F96" i="2"/>
  <c r="G96" i="2" s="1"/>
  <c r="E96" i="2"/>
  <c r="D96" i="2"/>
  <c r="F95" i="2"/>
  <c r="G95" i="2" s="1"/>
  <c r="E95" i="2"/>
  <c r="D95" i="2"/>
  <c r="H94" i="2"/>
  <c r="J94" i="2" s="1"/>
  <c r="L94" i="2" s="1"/>
  <c r="G94" i="2"/>
  <c r="F94" i="2"/>
  <c r="E94" i="2"/>
  <c r="D94" i="2"/>
  <c r="I93" i="2"/>
  <c r="K93" i="2" s="1"/>
  <c r="M93" i="2" s="1"/>
  <c r="H93" i="2"/>
  <c r="J93" i="2" s="1"/>
  <c r="L93" i="2" s="1"/>
  <c r="F93" i="2"/>
  <c r="G93" i="2" s="1"/>
  <c r="E93" i="2"/>
  <c r="D93" i="2"/>
  <c r="F92" i="2"/>
  <c r="G92" i="2" s="1"/>
  <c r="E92" i="2"/>
  <c r="D92" i="2"/>
  <c r="F91" i="2"/>
  <c r="E91" i="2"/>
  <c r="D91" i="2"/>
  <c r="F90" i="2"/>
  <c r="H90" i="2" s="1"/>
  <c r="E90" i="2"/>
  <c r="D90" i="2"/>
  <c r="H89" i="2"/>
  <c r="J89" i="2" s="1"/>
  <c r="L89" i="2" s="1"/>
  <c r="F89" i="2"/>
  <c r="G89" i="2" s="1"/>
  <c r="I89" i="2" s="1"/>
  <c r="K89" i="2" s="1"/>
  <c r="M89" i="2" s="1"/>
  <c r="E89" i="2"/>
  <c r="D89" i="2"/>
  <c r="F88" i="2"/>
  <c r="G88" i="2" s="1"/>
  <c r="E88" i="2"/>
  <c r="D88" i="2"/>
  <c r="L87" i="2"/>
  <c r="J87" i="2"/>
  <c r="H87" i="2"/>
  <c r="F87" i="2"/>
  <c r="G87" i="2" s="1"/>
  <c r="E87" i="2"/>
  <c r="D87" i="2"/>
  <c r="J86" i="2"/>
  <c r="L86" i="2" s="1"/>
  <c r="H86" i="2"/>
  <c r="G86" i="2"/>
  <c r="F86" i="2"/>
  <c r="E86" i="2"/>
  <c r="D86" i="2"/>
  <c r="I85" i="2"/>
  <c r="K85" i="2" s="1"/>
  <c r="M85" i="2" s="1"/>
  <c r="H85" i="2"/>
  <c r="J85" i="2" s="1"/>
  <c r="L85" i="2" s="1"/>
  <c r="F85" i="2"/>
  <c r="G85" i="2" s="1"/>
  <c r="E85" i="2"/>
  <c r="D85" i="2"/>
  <c r="F84" i="2"/>
  <c r="G84" i="2" s="1"/>
  <c r="E84" i="2"/>
  <c r="D84" i="2"/>
  <c r="F83" i="2"/>
  <c r="E83" i="2"/>
  <c r="D83" i="2"/>
  <c r="F82" i="2"/>
  <c r="H82" i="2" s="1"/>
  <c r="E82" i="2"/>
  <c r="D82" i="2"/>
  <c r="H81" i="2"/>
  <c r="J81" i="2" s="1"/>
  <c r="L81" i="2" s="1"/>
  <c r="F81" i="2"/>
  <c r="G81" i="2" s="1"/>
  <c r="I81" i="2" s="1"/>
  <c r="K81" i="2" s="1"/>
  <c r="M81" i="2" s="1"/>
  <c r="E81" i="2"/>
  <c r="D81" i="2"/>
  <c r="F80" i="2"/>
  <c r="G80" i="2" s="1"/>
  <c r="E80" i="2"/>
  <c r="D80" i="2"/>
  <c r="L79" i="2"/>
  <c r="J79" i="2"/>
  <c r="H79" i="2"/>
  <c r="F79" i="2"/>
  <c r="G79" i="2" s="1"/>
  <c r="E79" i="2"/>
  <c r="D79" i="2"/>
  <c r="H78" i="2"/>
  <c r="J78" i="2" s="1"/>
  <c r="L78" i="2" s="1"/>
  <c r="G78" i="2"/>
  <c r="F78" i="2"/>
  <c r="E78" i="2"/>
  <c r="D78" i="2"/>
  <c r="I77" i="2"/>
  <c r="K77" i="2" s="1"/>
  <c r="M77" i="2" s="1"/>
  <c r="H77" i="2"/>
  <c r="J77" i="2" s="1"/>
  <c r="L77" i="2" s="1"/>
  <c r="F77" i="2"/>
  <c r="G77" i="2" s="1"/>
  <c r="E77" i="2"/>
  <c r="D77" i="2"/>
  <c r="F76" i="2"/>
  <c r="G76" i="2" s="1"/>
  <c r="E76" i="2"/>
  <c r="D76" i="2"/>
  <c r="F75" i="2"/>
  <c r="E75" i="2"/>
  <c r="D75" i="2"/>
  <c r="F74" i="2"/>
  <c r="H74" i="2" s="1"/>
  <c r="E74" i="2"/>
  <c r="D74" i="2"/>
  <c r="H73" i="2"/>
  <c r="J73" i="2" s="1"/>
  <c r="L73" i="2" s="1"/>
  <c r="F73" i="2"/>
  <c r="G73" i="2" s="1"/>
  <c r="I73" i="2" s="1"/>
  <c r="K73" i="2" s="1"/>
  <c r="M73" i="2" s="1"/>
  <c r="E73" i="2"/>
  <c r="D73" i="2"/>
  <c r="F72" i="2"/>
  <c r="G72" i="2" s="1"/>
  <c r="E72" i="2"/>
  <c r="D72" i="2"/>
  <c r="L71" i="2"/>
  <c r="J71" i="2"/>
  <c r="H71" i="2"/>
  <c r="F71" i="2"/>
  <c r="G71" i="2" s="1"/>
  <c r="E71" i="2"/>
  <c r="D71" i="2"/>
  <c r="J70" i="2"/>
  <c r="L70" i="2" s="1"/>
  <c r="H70" i="2"/>
  <c r="G70" i="2"/>
  <c r="F70" i="2"/>
  <c r="E70" i="2"/>
  <c r="D70" i="2"/>
  <c r="I69" i="2"/>
  <c r="K69" i="2" s="1"/>
  <c r="M69" i="2" s="1"/>
  <c r="H69" i="2"/>
  <c r="J69" i="2" s="1"/>
  <c r="L69" i="2" s="1"/>
  <c r="F69" i="2"/>
  <c r="G69" i="2" s="1"/>
  <c r="E69" i="2"/>
  <c r="D69" i="2"/>
  <c r="F68" i="2"/>
  <c r="G68" i="2" s="1"/>
  <c r="E68" i="2"/>
  <c r="D68" i="2"/>
  <c r="F67" i="2"/>
  <c r="E67" i="2"/>
  <c r="D67" i="2"/>
  <c r="F66" i="2"/>
  <c r="H66" i="2" s="1"/>
  <c r="E66" i="2"/>
  <c r="D66" i="2"/>
  <c r="H65" i="2"/>
  <c r="J65" i="2" s="1"/>
  <c r="L65" i="2" s="1"/>
  <c r="F65" i="2"/>
  <c r="G65" i="2" s="1"/>
  <c r="I65" i="2" s="1"/>
  <c r="K65" i="2" s="1"/>
  <c r="M65" i="2" s="1"/>
  <c r="E65" i="2"/>
  <c r="D65" i="2"/>
  <c r="F64" i="2"/>
  <c r="G64" i="2" s="1"/>
  <c r="E64" i="2"/>
  <c r="D64" i="2"/>
  <c r="L63" i="2"/>
  <c r="J63" i="2"/>
  <c r="H63" i="2"/>
  <c r="F63" i="2"/>
  <c r="G63" i="2" s="1"/>
  <c r="E63" i="2"/>
  <c r="D63" i="2"/>
  <c r="H62" i="2"/>
  <c r="J62" i="2" s="1"/>
  <c r="L62" i="2" s="1"/>
  <c r="G62" i="2"/>
  <c r="F62" i="2"/>
  <c r="E62" i="2"/>
  <c r="D62" i="2"/>
  <c r="I61" i="2"/>
  <c r="K61" i="2" s="1"/>
  <c r="M61" i="2" s="1"/>
  <c r="H61" i="2"/>
  <c r="J61" i="2" s="1"/>
  <c r="L61" i="2" s="1"/>
  <c r="F61" i="2"/>
  <c r="G61" i="2" s="1"/>
  <c r="E61" i="2"/>
  <c r="D61" i="2"/>
  <c r="F60" i="2"/>
  <c r="G60" i="2" s="1"/>
  <c r="E60" i="2"/>
  <c r="D60" i="2"/>
  <c r="F59" i="2"/>
  <c r="E59" i="2"/>
  <c r="D59" i="2"/>
  <c r="F58" i="2"/>
  <c r="H58" i="2" s="1"/>
  <c r="E58" i="2"/>
  <c r="D58" i="2"/>
  <c r="H57" i="2"/>
  <c r="J57" i="2" s="1"/>
  <c r="L57" i="2" s="1"/>
  <c r="F57" i="2"/>
  <c r="G57" i="2" s="1"/>
  <c r="I57" i="2" s="1"/>
  <c r="K57" i="2" s="1"/>
  <c r="M57" i="2" s="1"/>
  <c r="E57" i="2"/>
  <c r="D57" i="2"/>
  <c r="F56" i="2"/>
  <c r="G56" i="2" s="1"/>
  <c r="E56" i="2"/>
  <c r="D56" i="2"/>
  <c r="L55" i="2"/>
  <c r="J55" i="2"/>
  <c r="H55" i="2"/>
  <c r="F55" i="2"/>
  <c r="G55" i="2" s="1"/>
  <c r="E55" i="2"/>
  <c r="D55" i="2"/>
  <c r="J54" i="2"/>
  <c r="L54" i="2" s="1"/>
  <c r="H54" i="2"/>
  <c r="G54" i="2"/>
  <c r="F54" i="2"/>
  <c r="E54" i="2"/>
  <c r="D54" i="2"/>
  <c r="I53" i="2"/>
  <c r="K53" i="2" s="1"/>
  <c r="M53" i="2" s="1"/>
  <c r="H53" i="2"/>
  <c r="J53" i="2" s="1"/>
  <c r="L53" i="2" s="1"/>
  <c r="F53" i="2"/>
  <c r="G53" i="2" s="1"/>
  <c r="E53" i="2"/>
  <c r="D53" i="2"/>
  <c r="F52" i="2"/>
  <c r="G52" i="2" s="1"/>
  <c r="E52" i="2"/>
  <c r="D52" i="2"/>
  <c r="F51" i="2"/>
  <c r="E51" i="2"/>
  <c r="D51" i="2"/>
  <c r="F50" i="2"/>
  <c r="H50" i="2" s="1"/>
  <c r="E50" i="2"/>
  <c r="D50" i="2"/>
  <c r="H49" i="2"/>
  <c r="J49" i="2" s="1"/>
  <c r="L49" i="2" s="1"/>
  <c r="F49" i="2"/>
  <c r="G49" i="2" s="1"/>
  <c r="I49" i="2" s="1"/>
  <c r="K49" i="2" s="1"/>
  <c r="M49" i="2" s="1"/>
  <c r="E49" i="2"/>
  <c r="D49" i="2"/>
  <c r="F48" i="2"/>
  <c r="G48" i="2" s="1"/>
  <c r="E48" i="2"/>
  <c r="D48" i="2"/>
  <c r="L47" i="2"/>
  <c r="J47" i="2"/>
  <c r="H47" i="2"/>
  <c r="F47" i="2"/>
  <c r="G47" i="2" s="1"/>
  <c r="E47" i="2"/>
  <c r="D47" i="2"/>
  <c r="H46" i="2"/>
  <c r="J46" i="2" s="1"/>
  <c r="L46" i="2" s="1"/>
  <c r="G46" i="2"/>
  <c r="F46" i="2"/>
  <c r="E46" i="2"/>
  <c r="D46" i="2"/>
  <c r="I45" i="2"/>
  <c r="K45" i="2" s="1"/>
  <c r="M45" i="2" s="1"/>
  <c r="H45" i="2"/>
  <c r="J45" i="2" s="1"/>
  <c r="L45" i="2" s="1"/>
  <c r="F45" i="2"/>
  <c r="G45" i="2" s="1"/>
  <c r="E45" i="2"/>
  <c r="D45" i="2"/>
  <c r="H44" i="2"/>
  <c r="J44" i="2" s="1"/>
  <c r="L44" i="2" s="1"/>
  <c r="F44" i="2"/>
  <c r="G44" i="2" s="1"/>
  <c r="E44" i="2"/>
  <c r="D44" i="2"/>
  <c r="F43" i="2"/>
  <c r="G43" i="2" s="1"/>
  <c r="E43" i="2"/>
  <c r="D43" i="2"/>
  <c r="F42" i="2"/>
  <c r="E42" i="2"/>
  <c r="D42" i="2"/>
  <c r="H41" i="2"/>
  <c r="J41" i="2" s="1"/>
  <c r="L41" i="2" s="1"/>
  <c r="F41" i="2"/>
  <c r="G41" i="2" s="1"/>
  <c r="I41" i="2" s="1"/>
  <c r="K41" i="2" s="1"/>
  <c r="M41" i="2" s="1"/>
  <c r="E41" i="2"/>
  <c r="D41" i="2"/>
  <c r="F40" i="2"/>
  <c r="G40" i="2" s="1"/>
  <c r="E40" i="2"/>
  <c r="D40" i="2"/>
  <c r="L39" i="2"/>
  <c r="J39" i="2"/>
  <c r="H39" i="2"/>
  <c r="F39" i="2"/>
  <c r="G39" i="2" s="1"/>
  <c r="E39" i="2"/>
  <c r="D39" i="2"/>
  <c r="H38" i="2"/>
  <c r="J38" i="2" s="1"/>
  <c r="L38" i="2" s="1"/>
  <c r="G38" i="2"/>
  <c r="F38" i="2"/>
  <c r="E38" i="2"/>
  <c r="D38" i="2"/>
  <c r="I37" i="2"/>
  <c r="K37" i="2" s="1"/>
  <c r="H37" i="2"/>
  <c r="J37" i="2" s="1"/>
  <c r="L37" i="2" s="1"/>
  <c r="F37" i="2"/>
  <c r="G37" i="2" s="1"/>
  <c r="E37" i="2"/>
  <c r="D37" i="2"/>
  <c r="F36" i="2"/>
  <c r="G36" i="2" s="1"/>
  <c r="E36" i="2"/>
  <c r="D36" i="2"/>
  <c r="H35" i="2"/>
  <c r="J35" i="2" s="1"/>
  <c r="L35" i="2" s="1"/>
  <c r="F35" i="2"/>
  <c r="G35" i="2" s="1"/>
  <c r="E35" i="2"/>
  <c r="D35" i="2"/>
  <c r="H34" i="2"/>
  <c r="J34" i="2" s="1"/>
  <c r="L34" i="2" s="1"/>
  <c r="F34" i="2"/>
  <c r="G34" i="2" s="1"/>
  <c r="E34" i="2"/>
  <c r="D34" i="2"/>
  <c r="H33" i="2"/>
  <c r="J33" i="2" s="1"/>
  <c r="L33" i="2" s="1"/>
  <c r="F33" i="2"/>
  <c r="G33" i="2" s="1"/>
  <c r="E33" i="2"/>
  <c r="D33" i="2"/>
  <c r="F32" i="2"/>
  <c r="E32" i="2"/>
  <c r="D32" i="2"/>
  <c r="M31" i="2"/>
  <c r="L31" i="2"/>
  <c r="J31" i="2"/>
  <c r="H31" i="2"/>
  <c r="F31" i="2"/>
  <c r="G31" i="2" s="1"/>
  <c r="I31" i="2" s="1"/>
  <c r="K31" i="2" s="1"/>
  <c r="E31" i="2"/>
  <c r="D31" i="2"/>
  <c r="J30" i="2"/>
  <c r="L30" i="2" s="1"/>
  <c r="H30" i="2"/>
  <c r="G30" i="2"/>
  <c r="F30" i="2"/>
  <c r="E30" i="2"/>
  <c r="D30" i="2"/>
  <c r="H29" i="2"/>
  <c r="J29" i="2" s="1"/>
  <c r="L29" i="2" s="1"/>
  <c r="F29" i="2"/>
  <c r="G29" i="2" s="1"/>
  <c r="E29" i="2"/>
  <c r="D29" i="2"/>
  <c r="F28" i="2"/>
  <c r="G28" i="2" s="1"/>
  <c r="E28" i="2"/>
  <c r="D28" i="2"/>
  <c r="F27" i="2"/>
  <c r="G27" i="2" s="1"/>
  <c r="E27" i="2"/>
  <c r="D27" i="2"/>
  <c r="F26" i="2"/>
  <c r="G26" i="2" s="1"/>
  <c r="E26" i="2"/>
  <c r="D26" i="2"/>
  <c r="H25" i="2"/>
  <c r="F25" i="2"/>
  <c r="G25" i="2" s="1"/>
  <c r="E25" i="2"/>
  <c r="D25" i="2"/>
  <c r="F24" i="2"/>
  <c r="E24" i="2"/>
  <c r="D24" i="2"/>
  <c r="F23" i="2"/>
  <c r="G23" i="2" s="1"/>
  <c r="E23" i="2"/>
  <c r="D23" i="2"/>
  <c r="H22" i="2"/>
  <c r="J22" i="2" s="1"/>
  <c r="L22" i="2" s="1"/>
  <c r="G22" i="2"/>
  <c r="F22" i="2"/>
  <c r="E22" i="2"/>
  <c r="D22" i="2"/>
  <c r="J21" i="2"/>
  <c r="L21" i="2" s="1"/>
  <c r="I21" i="2"/>
  <c r="K21" i="2" s="1"/>
  <c r="M21" i="2" s="1"/>
  <c r="H21" i="2"/>
  <c r="F21" i="2"/>
  <c r="G21" i="2" s="1"/>
  <c r="E21" i="2"/>
  <c r="D21" i="2"/>
  <c r="F20" i="2"/>
  <c r="G20" i="2" s="1"/>
  <c r="E20" i="2"/>
  <c r="D20" i="2"/>
  <c r="H19" i="2"/>
  <c r="J19" i="2" s="1"/>
  <c r="L19" i="2" s="1"/>
  <c r="F19" i="2"/>
  <c r="G19" i="2" s="1"/>
  <c r="E19" i="2"/>
  <c r="D19" i="2"/>
  <c r="J18" i="2"/>
  <c r="L18" i="2" s="1"/>
  <c r="H18" i="2"/>
  <c r="G18" i="2"/>
  <c r="I18" i="2" s="1"/>
  <c r="K18" i="2" s="1"/>
  <c r="F18" i="2"/>
  <c r="E18" i="2"/>
  <c r="D18" i="2"/>
  <c r="J17" i="2"/>
  <c r="L17" i="2" s="1"/>
  <c r="I17" i="2"/>
  <c r="K17" i="2" s="1"/>
  <c r="H17" i="2"/>
  <c r="G17" i="2"/>
  <c r="F17" i="2"/>
  <c r="E17" i="2"/>
  <c r="D17" i="2"/>
  <c r="F16" i="2"/>
  <c r="E16" i="2"/>
  <c r="D16" i="2"/>
  <c r="F15" i="2"/>
  <c r="G15" i="2" s="1"/>
  <c r="E15" i="2"/>
  <c r="D15" i="2"/>
  <c r="G14" i="2"/>
  <c r="F14" i="2"/>
  <c r="H14" i="2" s="1"/>
  <c r="J14" i="2" s="1"/>
  <c r="L14" i="2" s="1"/>
  <c r="E14" i="2"/>
  <c r="D14" i="2"/>
  <c r="L13" i="2"/>
  <c r="J13" i="2"/>
  <c r="I13" i="2"/>
  <c r="K13" i="2" s="1"/>
  <c r="H13" i="2"/>
  <c r="G13" i="2"/>
  <c r="F13" i="2"/>
  <c r="E13" i="2"/>
  <c r="D13" i="2"/>
  <c r="F12" i="2"/>
  <c r="E12" i="2"/>
  <c r="D12" i="2"/>
  <c r="H11" i="2"/>
  <c r="J11" i="2" s="1"/>
  <c r="L11" i="2" s="1"/>
  <c r="F11" i="2"/>
  <c r="G11" i="2" s="1"/>
  <c r="E11" i="2"/>
  <c r="D11" i="2"/>
  <c r="F10" i="2"/>
  <c r="G10" i="2" s="1"/>
  <c r="E10" i="2"/>
  <c r="D10" i="2"/>
  <c r="I9" i="2"/>
  <c r="K9" i="2" s="1"/>
  <c r="H9" i="2"/>
  <c r="J9" i="2" s="1"/>
  <c r="L9" i="2" s="1"/>
  <c r="G9" i="2"/>
  <c r="F9" i="2"/>
  <c r="E9" i="2"/>
  <c r="D9" i="2"/>
  <c r="F8" i="2"/>
  <c r="E8" i="2"/>
  <c r="D8" i="2"/>
  <c r="H7" i="2"/>
  <c r="J7" i="2" s="1"/>
  <c r="L7" i="2" s="1"/>
  <c r="F7" i="2"/>
  <c r="G7" i="2" s="1"/>
  <c r="E7" i="2"/>
  <c r="D7" i="2"/>
  <c r="H6" i="2"/>
  <c r="J6" i="2" s="1"/>
  <c r="L6" i="2" s="1"/>
  <c r="G6" i="2"/>
  <c r="I6" i="2" s="1"/>
  <c r="K6" i="2" s="1"/>
  <c r="F6" i="2"/>
  <c r="E6" i="2"/>
  <c r="D6" i="2"/>
  <c r="H5" i="2"/>
  <c r="I5" i="2" s="1"/>
  <c r="K5" i="2" s="1"/>
  <c r="G5" i="2"/>
  <c r="F5" i="2"/>
  <c r="E5" i="2"/>
  <c r="D5" i="2"/>
  <c r="F4" i="2"/>
  <c r="E4" i="2"/>
  <c r="D4" i="2"/>
  <c r="H3" i="2"/>
  <c r="J3" i="2" s="1"/>
  <c r="L3" i="2" s="1"/>
  <c r="F3" i="2"/>
  <c r="G3" i="2" s="1"/>
  <c r="E3" i="2"/>
  <c r="D3" i="2"/>
  <c r="J2" i="2"/>
  <c r="L2" i="2" s="1"/>
  <c r="H2" i="2"/>
  <c r="G2" i="2"/>
  <c r="I2" i="2" s="1"/>
  <c r="K2" i="2" s="1"/>
  <c r="F2" i="2"/>
  <c r="E2" i="2"/>
  <c r="N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  <c r="I10" i="2" l="1"/>
  <c r="K10" i="2" s="1"/>
  <c r="M10" i="2" s="1"/>
  <c r="M5" i="2"/>
  <c r="M17" i="2"/>
  <c r="I68" i="2"/>
  <c r="K68" i="2" s="1"/>
  <c r="M68" i="2" s="1"/>
  <c r="I84" i="2"/>
  <c r="K84" i="2" s="1"/>
  <c r="M84" i="2" s="1"/>
  <c r="I3" i="2"/>
  <c r="K3" i="2" s="1"/>
  <c r="M3" i="2" s="1"/>
  <c r="J5" i="2"/>
  <c r="L5" i="2" s="1"/>
  <c r="H8" i="2"/>
  <c r="J8" i="2" s="1"/>
  <c r="L8" i="2" s="1"/>
  <c r="G8" i="2"/>
  <c r="H10" i="2"/>
  <c r="J10" i="2" s="1"/>
  <c r="L10" i="2" s="1"/>
  <c r="I19" i="2"/>
  <c r="K19" i="2" s="1"/>
  <c r="M19" i="2" s="1"/>
  <c r="G32" i="2"/>
  <c r="I32" i="2" s="1"/>
  <c r="K32" i="2" s="1"/>
  <c r="H32" i="2"/>
  <c r="I34" i="2"/>
  <c r="K34" i="2" s="1"/>
  <c r="M34" i="2" s="1"/>
  <c r="H52" i="2"/>
  <c r="J52" i="2" s="1"/>
  <c r="L52" i="2" s="1"/>
  <c r="G59" i="2"/>
  <c r="I59" i="2" s="1"/>
  <c r="K59" i="2" s="1"/>
  <c r="H59" i="2"/>
  <c r="H68" i="2"/>
  <c r="J68" i="2" s="1"/>
  <c r="L68" i="2" s="1"/>
  <c r="G75" i="2"/>
  <c r="H75" i="2"/>
  <c r="J75" i="2" s="1"/>
  <c r="L75" i="2" s="1"/>
  <c r="H84" i="2"/>
  <c r="J84" i="2" s="1"/>
  <c r="L84" i="2" s="1"/>
  <c r="G91" i="2"/>
  <c r="I91" i="2" s="1"/>
  <c r="K91" i="2" s="1"/>
  <c r="H91" i="2"/>
  <c r="M6" i="2"/>
  <c r="I29" i="2"/>
  <c r="K29" i="2" s="1"/>
  <c r="M29" i="2" s="1"/>
  <c r="M9" i="2"/>
  <c r="M37" i="2"/>
  <c r="J66" i="2"/>
  <c r="L66" i="2" s="1"/>
  <c r="I7" i="2"/>
  <c r="K7" i="2" s="1"/>
  <c r="M7" i="2" s="1"/>
  <c r="H12" i="2"/>
  <c r="G12" i="2"/>
  <c r="I12" i="2" s="1"/>
  <c r="K12" i="2" s="1"/>
  <c r="J25" i="2"/>
  <c r="L25" i="2" s="1"/>
  <c r="I25" i="2"/>
  <c r="K25" i="2" s="1"/>
  <c r="H27" i="2"/>
  <c r="J27" i="2" s="1"/>
  <c r="L27" i="2" s="1"/>
  <c r="H36" i="2"/>
  <c r="J36" i="2" s="1"/>
  <c r="L36" i="2" s="1"/>
  <c r="I44" i="2"/>
  <c r="K44" i="2" s="1"/>
  <c r="M44" i="2" s="1"/>
  <c r="G99" i="2"/>
  <c r="I99" i="2" s="1"/>
  <c r="K99" i="2" s="1"/>
  <c r="H99" i="2"/>
  <c r="H4" i="2"/>
  <c r="G4" i="2"/>
  <c r="I4" i="2" s="1"/>
  <c r="K4" i="2" s="1"/>
  <c r="H26" i="2"/>
  <c r="J26" i="2" s="1"/>
  <c r="L26" i="2" s="1"/>
  <c r="H15" i="2"/>
  <c r="J15" i="2" s="1"/>
  <c r="L15" i="2" s="1"/>
  <c r="H28" i="2"/>
  <c r="J28" i="2" s="1"/>
  <c r="L28" i="2" s="1"/>
  <c r="I14" i="2"/>
  <c r="K14" i="2" s="1"/>
  <c r="M14" i="2" s="1"/>
  <c r="M2" i="2"/>
  <c r="M13" i="2"/>
  <c r="M18" i="2"/>
  <c r="I40" i="2"/>
  <c r="K40" i="2" s="1"/>
  <c r="M40" i="2" s="1"/>
  <c r="H42" i="2"/>
  <c r="G42" i="2"/>
  <c r="I42" i="2" s="1"/>
  <c r="K42" i="2" s="1"/>
  <c r="I76" i="2"/>
  <c r="K76" i="2" s="1"/>
  <c r="M76" i="2" s="1"/>
  <c r="M97" i="2"/>
  <c r="H20" i="2"/>
  <c r="J20" i="2" s="1"/>
  <c r="L20" i="2" s="1"/>
  <c r="H43" i="2"/>
  <c r="J43" i="2" s="1"/>
  <c r="L43" i="2" s="1"/>
  <c r="I36" i="2"/>
  <c r="K36" i="2" s="1"/>
  <c r="M36" i="2" s="1"/>
  <c r="J50" i="2"/>
  <c r="L50" i="2" s="1"/>
  <c r="I11" i="2"/>
  <c r="K11" i="2" s="1"/>
  <c r="M11" i="2" s="1"/>
  <c r="H16" i="2"/>
  <c r="G16" i="2"/>
  <c r="I16" i="2" s="1"/>
  <c r="K16" i="2" s="1"/>
  <c r="I33" i="2"/>
  <c r="K33" i="2" s="1"/>
  <c r="M33" i="2" s="1"/>
  <c r="I35" i="2"/>
  <c r="K35" i="2" s="1"/>
  <c r="M35" i="2" s="1"/>
  <c r="G51" i="2"/>
  <c r="I51" i="2" s="1"/>
  <c r="K51" i="2" s="1"/>
  <c r="H51" i="2"/>
  <c r="H60" i="2"/>
  <c r="J60" i="2" s="1"/>
  <c r="L60" i="2" s="1"/>
  <c r="G67" i="2"/>
  <c r="I67" i="2" s="1"/>
  <c r="K67" i="2" s="1"/>
  <c r="H67" i="2"/>
  <c r="H76" i="2"/>
  <c r="J76" i="2" s="1"/>
  <c r="L76" i="2" s="1"/>
  <c r="G83" i="2"/>
  <c r="I83" i="2" s="1"/>
  <c r="K83" i="2" s="1"/>
  <c r="H83" i="2"/>
  <c r="H92" i="2"/>
  <c r="J92" i="2" s="1"/>
  <c r="L92" i="2" s="1"/>
  <c r="I26" i="2"/>
  <c r="K26" i="2" s="1"/>
  <c r="M26" i="2" s="1"/>
  <c r="J74" i="2"/>
  <c r="L74" i="2" s="1"/>
  <c r="J90" i="2"/>
  <c r="L90" i="2" s="1"/>
  <c r="G24" i="2"/>
  <c r="H24" i="2"/>
  <c r="J24" i="2" s="1"/>
  <c r="L24" i="2" s="1"/>
  <c r="I28" i="2"/>
  <c r="K28" i="2" s="1"/>
  <c r="M28" i="2" s="1"/>
  <c r="G50" i="2"/>
  <c r="I50" i="2" s="1"/>
  <c r="K50" i="2" s="1"/>
  <c r="G58" i="2"/>
  <c r="I58" i="2" s="1"/>
  <c r="K58" i="2" s="1"/>
  <c r="G66" i="2"/>
  <c r="I66" i="2" s="1"/>
  <c r="K66" i="2" s="1"/>
  <c r="G74" i="2"/>
  <c r="I74" i="2" s="1"/>
  <c r="K74" i="2" s="1"/>
  <c r="M74" i="2" s="1"/>
  <c r="G82" i="2"/>
  <c r="I82" i="2" s="1"/>
  <c r="K82" i="2" s="1"/>
  <c r="G90" i="2"/>
  <c r="I90" i="2" s="1"/>
  <c r="K90" i="2" s="1"/>
  <c r="G98" i="2"/>
  <c r="I98" i="2" s="1"/>
  <c r="K98" i="2" s="1"/>
  <c r="G101" i="2"/>
  <c r="I101" i="2" s="1"/>
  <c r="K101" i="2" s="1"/>
  <c r="H101" i="2"/>
  <c r="I23" i="2"/>
  <c r="K23" i="2" s="1"/>
  <c r="M23" i="2" s="1"/>
  <c r="I39" i="2"/>
  <c r="K39" i="2" s="1"/>
  <c r="M39" i="2" s="1"/>
  <c r="H40" i="2"/>
  <c r="J40" i="2" s="1"/>
  <c r="L40" i="2" s="1"/>
  <c r="I47" i="2"/>
  <c r="K47" i="2" s="1"/>
  <c r="M47" i="2" s="1"/>
  <c r="H48" i="2"/>
  <c r="J48" i="2" s="1"/>
  <c r="L48" i="2" s="1"/>
  <c r="I55" i="2"/>
  <c r="K55" i="2" s="1"/>
  <c r="M55" i="2" s="1"/>
  <c r="H56" i="2"/>
  <c r="J56" i="2" s="1"/>
  <c r="L56" i="2" s="1"/>
  <c r="I63" i="2"/>
  <c r="K63" i="2" s="1"/>
  <c r="M63" i="2" s="1"/>
  <c r="H64" i="2"/>
  <c r="J64" i="2" s="1"/>
  <c r="L64" i="2" s="1"/>
  <c r="I71" i="2"/>
  <c r="K71" i="2" s="1"/>
  <c r="M71" i="2" s="1"/>
  <c r="H72" i="2"/>
  <c r="J72" i="2" s="1"/>
  <c r="L72" i="2" s="1"/>
  <c r="I79" i="2"/>
  <c r="K79" i="2" s="1"/>
  <c r="M79" i="2" s="1"/>
  <c r="H80" i="2"/>
  <c r="J80" i="2" s="1"/>
  <c r="L80" i="2" s="1"/>
  <c r="I87" i="2"/>
  <c r="K87" i="2" s="1"/>
  <c r="M87" i="2" s="1"/>
  <c r="H88" i="2"/>
  <c r="J88" i="2" s="1"/>
  <c r="L88" i="2" s="1"/>
  <c r="H96" i="2"/>
  <c r="J96" i="2" s="1"/>
  <c r="L96" i="2" s="1"/>
  <c r="I72" i="2"/>
  <c r="K72" i="2" s="1"/>
  <c r="M72" i="2" s="1"/>
  <c r="H23" i="2"/>
  <c r="J23" i="2" s="1"/>
  <c r="L23" i="2" s="1"/>
  <c r="H95" i="2"/>
  <c r="J95" i="2" s="1"/>
  <c r="L95" i="2" s="1"/>
  <c r="I22" i="2"/>
  <c r="K22" i="2" s="1"/>
  <c r="M22" i="2" s="1"/>
  <c r="I30" i="2"/>
  <c r="K30" i="2" s="1"/>
  <c r="M30" i="2" s="1"/>
  <c r="I38" i="2"/>
  <c r="K38" i="2" s="1"/>
  <c r="M38" i="2" s="1"/>
  <c r="I46" i="2"/>
  <c r="K46" i="2" s="1"/>
  <c r="M46" i="2" s="1"/>
  <c r="I54" i="2"/>
  <c r="K54" i="2" s="1"/>
  <c r="M54" i="2" s="1"/>
  <c r="I62" i="2"/>
  <c r="K62" i="2" s="1"/>
  <c r="M62" i="2" s="1"/>
  <c r="I70" i="2"/>
  <c r="K70" i="2" s="1"/>
  <c r="M70" i="2" s="1"/>
  <c r="I78" i="2"/>
  <c r="K78" i="2" s="1"/>
  <c r="M78" i="2" s="1"/>
  <c r="I86" i="2"/>
  <c r="K86" i="2" s="1"/>
  <c r="M86" i="2" s="1"/>
  <c r="I94" i="2"/>
  <c r="K94" i="2" s="1"/>
  <c r="M94" i="2" s="1"/>
  <c r="I100" i="2"/>
  <c r="K100" i="2" s="1"/>
  <c r="M100" i="2" s="1"/>
  <c r="H2" i="1"/>
  <c r="J2" i="1" s="1"/>
  <c r="F102" i="1"/>
  <c r="G102" i="1" s="1"/>
  <c r="E102" i="1"/>
  <c r="D102" i="1"/>
  <c r="F101" i="1"/>
  <c r="G101" i="1" s="1"/>
  <c r="E101" i="1"/>
  <c r="D101" i="1"/>
  <c r="F100" i="1"/>
  <c r="G100" i="1" s="1"/>
  <c r="E100" i="1"/>
  <c r="D100" i="1"/>
  <c r="F99" i="1"/>
  <c r="H99" i="1" s="1"/>
  <c r="E99" i="1"/>
  <c r="D99" i="1"/>
  <c r="F98" i="1"/>
  <c r="G98" i="1" s="1"/>
  <c r="E98" i="1"/>
  <c r="D98" i="1"/>
  <c r="F97" i="1"/>
  <c r="H97" i="1" s="1"/>
  <c r="E97" i="1"/>
  <c r="D97" i="1"/>
  <c r="F96" i="1"/>
  <c r="G96" i="1" s="1"/>
  <c r="E96" i="1"/>
  <c r="D96" i="1"/>
  <c r="F95" i="1"/>
  <c r="H95" i="1" s="1"/>
  <c r="E95" i="1"/>
  <c r="D95" i="1"/>
  <c r="F94" i="1"/>
  <c r="G94" i="1" s="1"/>
  <c r="E94" i="1"/>
  <c r="D94" i="1"/>
  <c r="F93" i="1"/>
  <c r="G93" i="1" s="1"/>
  <c r="E93" i="1"/>
  <c r="D93" i="1"/>
  <c r="F92" i="1"/>
  <c r="G92" i="1" s="1"/>
  <c r="E92" i="1"/>
  <c r="D92" i="1"/>
  <c r="F91" i="1"/>
  <c r="H91" i="1" s="1"/>
  <c r="E91" i="1"/>
  <c r="D91" i="1"/>
  <c r="F90" i="1"/>
  <c r="G90" i="1" s="1"/>
  <c r="E90" i="1"/>
  <c r="D90" i="1"/>
  <c r="F89" i="1"/>
  <c r="G89" i="1" s="1"/>
  <c r="E89" i="1"/>
  <c r="D89" i="1"/>
  <c r="F88" i="1"/>
  <c r="G88" i="1" s="1"/>
  <c r="E88" i="1"/>
  <c r="D88" i="1"/>
  <c r="F87" i="1"/>
  <c r="H87" i="1" s="1"/>
  <c r="E87" i="1"/>
  <c r="D87" i="1"/>
  <c r="F86" i="1"/>
  <c r="G86" i="1" s="1"/>
  <c r="E86" i="1"/>
  <c r="D86" i="1"/>
  <c r="F85" i="1"/>
  <c r="G85" i="1" s="1"/>
  <c r="E85" i="1"/>
  <c r="D85" i="1"/>
  <c r="F84" i="1"/>
  <c r="G84" i="1" s="1"/>
  <c r="E84" i="1"/>
  <c r="D84" i="1"/>
  <c r="F83" i="1"/>
  <c r="H83" i="1" s="1"/>
  <c r="E83" i="1"/>
  <c r="D83" i="1"/>
  <c r="F82" i="1"/>
  <c r="G82" i="1" s="1"/>
  <c r="E82" i="1"/>
  <c r="D82" i="1"/>
  <c r="F81" i="1"/>
  <c r="G81" i="1" s="1"/>
  <c r="E81" i="1"/>
  <c r="D81" i="1"/>
  <c r="F80" i="1"/>
  <c r="G80" i="1" s="1"/>
  <c r="E80" i="1"/>
  <c r="D80" i="1"/>
  <c r="F79" i="1"/>
  <c r="H79" i="1" s="1"/>
  <c r="E79" i="1"/>
  <c r="D79" i="1"/>
  <c r="F78" i="1"/>
  <c r="G78" i="1" s="1"/>
  <c r="E78" i="1"/>
  <c r="D78" i="1"/>
  <c r="F77" i="1"/>
  <c r="G77" i="1" s="1"/>
  <c r="E77" i="1"/>
  <c r="D77" i="1"/>
  <c r="F76" i="1"/>
  <c r="G76" i="1" s="1"/>
  <c r="E76" i="1"/>
  <c r="D76" i="1"/>
  <c r="F75" i="1"/>
  <c r="H75" i="1" s="1"/>
  <c r="E75" i="1"/>
  <c r="D75" i="1"/>
  <c r="F74" i="1"/>
  <c r="G74" i="1" s="1"/>
  <c r="E74" i="1"/>
  <c r="D74" i="1"/>
  <c r="F73" i="1"/>
  <c r="G73" i="1" s="1"/>
  <c r="E73" i="1"/>
  <c r="D73" i="1"/>
  <c r="F72" i="1"/>
  <c r="G72" i="1" s="1"/>
  <c r="E72" i="1"/>
  <c r="D72" i="1"/>
  <c r="F71" i="1"/>
  <c r="H71" i="1" s="1"/>
  <c r="E71" i="1"/>
  <c r="D71" i="1"/>
  <c r="F70" i="1"/>
  <c r="G70" i="1" s="1"/>
  <c r="E70" i="1"/>
  <c r="D70" i="1"/>
  <c r="F69" i="1"/>
  <c r="G69" i="1" s="1"/>
  <c r="E69" i="1"/>
  <c r="D69" i="1"/>
  <c r="F68" i="1"/>
  <c r="G68" i="1" s="1"/>
  <c r="E68" i="1"/>
  <c r="D68" i="1"/>
  <c r="F67" i="1"/>
  <c r="H67" i="1" s="1"/>
  <c r="E67" i="1"/>
  <c r="D67" i="1"/>
  <c r="F66" i="1"/>
  <c r="G66" i="1" s="1"/>
  <c r="E66" i="1"/>
  <c r="D66" i="1"/>
  <c r="F65" i="1"/>
  <c r="H65" i="1" s="1"/>
  <c r="E65" i="1"/>
  <c r="D65" i="1"/>
  <c r="F64" i="1"/>
  <c r="G64" i="1" s="1"/>
  <c r="E64" i="1"/>
  <c r="D64" i="1"/>
  <c r="F63" i="1"/>
  <c r="H63" i="1" s="1"/>
  <c r="E63" i="1"/>
  <c r="D63" i="1"/>
  <c r="F62" i="1"/>
  <c r="G62" i="1" s="1"/>
  <c r="E62" i="1"/>
  <c r="D62" i="1"/>
  <c r="F61" i="1"/>
  <c r="G61" i="1" s="1"/>
  <c r="E61" i="1"/>
  <c r="D61" i="1"/>
  <c r="F60" i="1"/>
  <c r="G60" i="1" s="1"/>
  <c r="E60" i="1"/>
  <c r="D60" i="1"/>
  <c r="F59" i="1"/>
  <c r="H59" i="1" s="1"/>
  <c r="E59" i="1"/>
  <c r="D59" i="1"/>
  <c r="F58" i="1"/>
  <c r="G58" i="1" s="1"/>
  <c r="E58" i="1"/>
  <c r="D58" i="1"/>
  <c r="F57" i="1"/>
  <c r="G57" i="1" s="1"/>
  <c r="E57" i="1"/>
  <c r="D57" i="1"/>
  <c r="F56" i="1"/>
  <c r="G56" i="1" s="1"/>
  <c r="E56" i="1"/>
  <c r="D56" i="1"/>
  <c r="F55" i="1"/>
  <c r="H55" i="1" s="1"/>
  <c r="E55" i="1"/>
  <c r="D55" i="1"/>
  <c r="F54" i="1"/>
  <c r="G54" i="1" s="1"/>
  <c r="E54" i="1"/>
  <c r="D54" i="1"/>
  <c r="F53" i="1"/>
  <c r="H53" i="1" s="1"/>
  <c r="E53" i="1"/>
  <c r="D53" i="1"/>
  <c r="F52" i="1"/>
  <c r="G52" i="1" s="1"/>
  <c r="E52" i="1"/>
  <c r="D52" i="1"/>
  <c r="F51" i="1"/>
  <c r="H51" i="1" s="1"/>
  <c r="E51" i="1"/>
  <c r="D51" i="1"/>
  <c r="F50" i="1"/>
  <c r="G50" i="1" s="1"/>
  <c r="E50" i="1"/>
  <c r="D50" i="1"/>
  <c r="F49" i="1"/>
  <c r="G49" i="1" s="1"/>
  <c r="E49" i="1"/>
  <c r="D49" i="1"/>
  <c r="F48" i="1"/>
  <c r="G48" i="1" s="1"/>
  <c r="E48" i="1"/>
  <c r="D48" i="1"/>
  <c r="F47" i="1"/>
  <c r="H47" i="1" s="1"/>
  <c r="E47" i="1"/>
  <c r="D47" i="1"/>
  <c r="F46" i="1"/>
  <c r="G46" i="1" s="1"/>
  <c r="E46" i="1"/>
  <c r="D46" i="1"/>
  <c r="F45" i="1"/>
  <c r="H45" i="1" s="1"/>
  <c r="E45" i="1"/>
  <c r="D45" i="1"/>
  <c r="F44" i="1"/>
  <c r="G44" i="1" s="1"/>
  <c r="E44" i="1"/>
  <c r="D44" i="1"/>
  <c r="F43" i="1"/>
  <c r="H43" i="1" s="1"/>
  <c r="E43" i="1"/>
  <c r="D43" i="1"/>
  <c r="F42" i="1"/>
  <c r="G42" i="1" s="1"/>
  <c r="E42" i="1"/>
  <c r="D42" i="1"/>
  <c r="F41" i="1"/>
  <c r="G41" i="1" s="1"/>
  <c r="E41" i="1"/>
  <c r="D41" i="1"/>
  <c r="F40" i="1"/>
  <c r="G40" i="1" s="1"/>
  <c r="E40" i="1"/>
  <c r="D40" i="1"/>
  <c r="F39" i="1"/>
  <c r="H39" i="1" s="1"/>
  <c r="E39" i="1"/>
  <c r="D39" i="1"/>
  <c r="F38" i="1"/>
  <c r="G38" i="1" s="1"/>
  <c r="E38" i="1"/>
  <c r="D38" i="1"/>
  <c r="F37" i="1"/>
  <c r="H37" i="1" s="1"/>
  <c r="E37" i="1"/>
  <c r="D37" i="1"/>
  <c r="F36" i="1"/>
  <c r="G36" i="1" s="1"/>
  <c r="E36" i="1"/>
  <c r="D36" i="1"/>
  <c r="G35" i="1"/>
  <c r="F35" i="1"/>
  <c r="H35" i="1" s="1"/>
  <c r="E35" i="1"/>
  <c r="D35" i="1"/>
  <c r="F34" i="1"/>
  <c r="G34" i="1" s="1"/>
  <c r="E34" i="1"/>
  <c r="D34" i="1"/>
  <c r="F33" i="1"/>
  <c r="G33" i="1" s="1"/>
  <c r="E33" i="1"/>
  <c r="D33" i="1"/>
  <c r="F32" i="1"/>
  <c r="G32" i="1" s="1"/>
  <c r="E32" i="1"/>
  <c r="D32" i="1"/>
  <c r="F31" i="1"/>
  <c r="H31" i="1" s="1"/>
  <c r="E31" i="1"/>
  <c r="D31" i="1"/>
  <c r="F30" i="1"/>
  <c r="G30" i="1" s="1"/>
  <c r="E30" i="1"/>
  <c r="D30" i="1"/>
  <c r="F29" i="1"/>
  <c r="H29" i="1" s="1"/>
  <c r="E29" i="1"/>
  <c r="D29" i="1"/>
  <c r="F28" i="1"/>
  <c r="G28" i="1" s="1"/>
  <c r="E28" i="1"/>
  <c r="D28" i="1"/>
  <c r="F27" i="1"/>
  <c r="H27" i="1" s="1"/>
  <c r="E27" i="1"/>
  <c r="D27" i="1"/>
  <c r="F26" i="1"/>
  <c r="G26" i="1" s="1"/>
  <c r="E26" i="1"/>
  <c r="D26" i="1"/>
  <c r="F25" i="1"/>
  <c r="G25" i="1" s="1"/>
  <c r="E25" i="1"/>
  <c r="D25" i="1"/>
  <c r="F24" i="1"/>
  <c r="G24" i="1" s="1"/>
  <c r="E24" i="1"/>
  <c r="D24" i="1"/>
  <c r="F23" i="1"/>
  <c r="H23" i="1" s="1"/>
  <c r="E23" i="1"/>
  <c r="D23" i="1"/>
  <c r="F22" i="1"/>
  <c r="G22" i="1" s="1"/>
  <c r="E22" i="1"/>
  <c r="D22" i="1"/>
  <c r="F21" i="1"/>
  <c r="G21" i="1" s="1"/>
  <c r="E21" i="1"/>
  <c r="D21" i="1"/>
  <c r="F20" i="1"/>
  <c r="G20" i="1" s="1"/>
  <c r="E20" i="1"/>
  <c r="D20" i="1"/>
  <c r="F19" i="1"/>
  <c r="H19" i="1" s="1"/>
  <c r="E19" i="1"/>
  <c r="D19" i="1"/>
  <c r="F18" i="1"/>
  <c r="G18" i="1" s="1"/>
  <c r="E18" i="1"/>
  <c r="D18" i="1"/>
  <c r="F17" i="1"/>
  <c r="G17" i="1" s="1"/>
  <c r="E17" i="1"/>
  <c r="D17" i="1"/>
  <c r="F16" i="1"/>
  <c r="G16" i="1" s="1"/>
  <c r="E16" i="1"/>
  <c r="D16" i="1"/>
  <c r="F15" i="1"/>
  <c r="G15" i="1" s="1"/>
  <c r="E15" i="1"/>
  <c r="D15" i="1"/>
  <c r="F14" i="1"/>
  <c r="H14" i="1" s="1"/>
  <c r="E14" i="1"/>
  <c r="D14" i="1"/>
  <c r="F13" i="1"/>
  <c r="G13" i="1" s="1"/>
  <c r="E13" i="1"/>
  <c r="D13" i="1"/>
  <c r="F12" i="1"/>
  <c r="G12" i="1" s="1"/>
  <c r="E12" i="1"/>
  <c r="D12" i="1"/>
  <c r="F11" i="1"/>
  <c r="G11" i="1" s="1"/>
  <c r="E11" i="1"/>
  <c r="D11" i="1"/>
  <c r="F10" i="1"/>
  <c r="H10" i="1" s="1"/>
  <c r="E10" i="1"/>
  <c r="D10" i="1"/>
  <c r="F9" i="1"/>
  <c r="G9" i="1" s="1"/>
  <c r="E9" i="1"/>
  <c r="D9" i="1"/>
  <c r="F8" i="1"/>
  <c r="G8" i="1" s="1"/>
  <c r="E8" i="1"/>
  <c r="D8" i="1"/>
  <c r="F7" i="1"/>
  <c r="G7" i="1" s="1"/>
  <c r="E7" i="1"/>
  <c r="D7" i="1"/>
  <c r="F6" i="1"/>
  <c r="H6" i="1" s="1"/>
  <c r="E6" i="1"/>
  <c r="D6" i="1"/>
  <c r="F5" i="1"/>
  <c r="G5" i="1" s="1"/>
  <c r="E5" i="1"/>
  <c r="D5" i="1"/>
  <c r="F4" i="1"/>
  <c r="G4" i="1" s="1"/>
  <c r="E4" i="1"/>
  <c r="D4" i="1"/>
  <c r="F3" i="1"/>
  <c r="G3" i="1" s="1"/>
  <c r="E3" i="1"/>
  <c r="D3" i="1"/>
  <c r="M101" i="2" l="1"/>
  <c r="I27" i="2"/>
  <c r="K27" i="2" s="1"/>
  <c r="M27" i="2" s="1"/>
  <c r="I96" i="2"/>
  <c r="K96" i="2" s="1"/>
  <c r="M96" i="2" s="1"/>
  <c r="I64" i="2"/>
  <c r="K64" i="2" s="1"/>
  <c r="M64" i="2" s="1"/>
  <c r="M50" i="2"/>
  <c r="J83" i="2"/>
  <c r="L83" i="2" s="1"/>
  <c r="M83" i="2" s="1"/>
  <c r="I43" i="2"/>
  <c r="K43" i="2" s="1"/>
  <c r="M43" i="2" s="1"/>
  <c r="J42" i="2"/>
  <c r="L42" i="2" s="1"/>
  <c r="M42" i="2" s="1"/>
  <c r="M25" i="2"/>
  <c r="J32" i="2"/>
  <c r="L32" i="2" s="1"/>
  <c r="J98" i="2"/>
  <c r="L98" i="2" s="1"/>
  <c r="I88" i="2"/>
  <c r="K88" i="2" s="1"/>
  <c r="M88" i="2" s="1"/>
  <c r="I80" i="2"/>
  <c r="K80" i="2" s="1"/>
  <c r="M80" i="2" s="1"/>
  <c r="M98" i="2"/>
  <c r="I20" i="2"/>
  <c r="K20" i="2" s="1"/>
  <c r="M20" i="2" s="1"/>
  <c r="J4" i="2"/>
  <c r="L4" i="2" s="1"/>
  <c r="M4" i="2" s="1"/>
  <c r="I15" i="2"/>
  <c r="K15" i="2" s="1"/>
  <c r="M15" i="2" s="1"/>
  <c r="I75" i="2"/>
  <c r="K75" i="2" s="1"/>
  <c r="M75" i="2" s="1"/>
  <c r="M90" i="2"/>
  <c r="I24" i="2"/>
  <c r="K24" i="2" s="1"/>
  <c r="M24" i="2" s="1"/>
  <c r="J67" i="2"/>
  <c r="L67" i="2" s="1"/>
  <c r="M67" i="2" s="1"/>
  <c r="J16" i="2"/>
  <c r="L16" i="2" s="1"/>
  <c r="M16" i="2" s="1"/>
  <c r="J99" i="2"/>
  <c r="L99" i="2" s="1"/>
  <c r="J12" i="2"/>
  <c r="L12" i="2" s="1"/>
  <c r="M12" i="2" s="1"/>
  <c r="J82" i="2"/>
  <c r="L82" i="2" s="1"/>
  <c r="M82" i="2" s="1"/>
  <c r="I52" i="2"/>
  <c r="K52" i="2" s="1"/>
  <c r="M52" i="2" s="1"/>
  <c r="I48" i="2"/>
  <c r="K48" i="2" s="1"/>
  <c r="M48" i="2" s="1"/>
  <c r="M32" i="2"/>
  <c r="I56" i="2"/>
  <c r="K56" i="2" s="1"/>
  <c r="M56" i="2" s="1"/>
  <c r="I92" i="2"/>
  <c r="K92" i="2" s="1"/>
  <c r="M92" i="2" s="1"/>
  <c r="M99" i="2"/>
  <c r="J58" i="2"/>
  <c r="L58" i="2" s="1"/>
  <c r="M58" i="2" s="1"/>
  <c r="J59" i="2"/>
  <c r="L59" i="2" s="1"/>
  <c r="I8" i="2"/>
  <c r="K8" i="2" s="1"/>
  <c r="M8" i="2" s="1"/>
  <c r="M59" i="2"/>
  <c r="I95" i="2"/>
  <c r="K95" i="2" s="1"/>
  <c r="M95" i="2" s="1"/>
  <c r="J101" i="2"/>
  <c r="L101" i="2" s="1"/>
  <c r="M66" i="2"/>
  <c r="J51" i="2"/>
  <c r="L51" i="2" s="1"/>
  <c r="M51" i="2" s="1"/>
  <c r="I60" i="2"/>
  <c r="K60" i="2" s="1"/>
  <c r="M60" i="2" s="1"/>
  <c r="J91" i="2"/>
  <c r="L91" i="2" s="1"/>
  <c r="M91" i="2" s="1"/>
  <c r="H93" i="1"/>
  <c r="I93" i="1" s="1"/>
  <c r="K93" i="1" s="1"/>
  <c r="H33" i="1"/>
  <c r="G83" i="1"/>
  <c r="G55" i="1"/>
  <c r="J55" i="1" s="1"/>
  <c r="L55" i="1" s="1"/>
  <c r="J37" i="1"/>
  <c r="L37" i="1" s="1"/>
  <c r="G37" i="1"/>
  <c r="H77" i="1"/>
  <c r="J77" i="1" s="1"/>
  <c r="L77" i="1" s="1"/>
  <c r="H7" i="1"/>
  <c r="J7" i="1" s="1"/>
  <c r="L7" i="1" s="1"/>
  <c r="H42" i="1"/>
  <c r="J42" i="1" s="1"/>
  <c r="L42" i="1" s="1"/>
  <c r="H73" i="1"/>
  <c r="J73" i="1" s="1"/>
  <c r="L73" i="1" s="1"/>
  <c r="H5" i="1"/>
  <c r="J5" i="1" s="1"/>
  <c r="L5" i="1" s="1"/>
  <c r="G14" i="1"/>
  <c r="J14" i="1" s="1"/>
  <c r="L14" i="1" s="1"/>
  <c r="H21" i="1"/>
  <c r="I21" i="1" s="1"/>
  <c r="K21" i="1" s="1"/>
  <c r="H25" i="1"/>
  <c r="H32" i="1"/>
  <c r="J32" i="1" s="1"/>
  <c r="L32" i="1" s="1"/>
  <c r="G47" i="1"/>
  <c r="G67" i="1"/>
  <c r="J67" i="1" s="1"/>
  <c r="L67" i="1" s="1"/>
  <c r="H80" i="1"/>
  <c r="J80" i="1" s="1"/>
  <c r="L80" i="1" s="1"/>
  <c r="H44" i="1"/>
  <c r="J44" i="1" s="1"/>
  <c r="L44" i="1" s="1"/>
  <c r="G75" i="1"/>
  <c r="H38" i="1"/>
  <c r="J38" i="1" s="1"/>
  <c r="L38" i="1" s="1"/>
  <c r="H56" i="1"/>
  <c r="J56" i="1" s="1"/>
  <c r="L56" i="1" s="1"/>
  <c r="H85" i="1"/>
  <c r="I85" i="1" s="1"/>
  <c r="K85" i="1" s="1"/>
  <c r="M85" i="1" s="1"/>
  <c r="H69" i="1"/>
  <c r="I69" i="1" s="1"/>
  <c r="K69" i="1" s="1"/>
  <c r="H17" i="1"/>
  <c r="J17" i="1" s="1"/>
  <c r="L17" i="1" s="1"/>
  <c r="H28" i="1"/>
  <c r="J28" i="1" s="1"/>
  <c r="L28" i="1" s="1"/>
  <c r="H52" i="1"/>
  <c r="J52" i="1" s="1"/>
  <c r="L52" i="1" s="1"/>
  <c r="H61" i="1"/>
  <c r="I61" i="1" s="1"/>
  <c r="K61" i="1" s="1"/>
  <c r="G63" i="1"/>
  <c r="H72" i="1"/>
  <c r="J72" i="1" s="1"/>
  <c r="L72" i="1" s="1"/>
  <c r="I77" i="1"/>
  <c r="K77" i="1" s="1"/>
  <c r="G53" i="1"/>
  <c r="I53" i="1" s="1"/>
  <c r="K53" i="1" s="1"/>
  <c r="H64" i="1"/>
  <c r="J64" i="1" s="1"/>
  <c r="L64" i="1" s="1"/>
  <c r="H89" i="1"/>
  <c r="I89" i="1" s="1"/>
  <c r="K89" i="1" s="1"/>
  <c r="H13" i="1"/>
  <c r="J13" i="1" s="1"/>
  <c r="L13" i="1" s="1"/>
  <c r="H41" i="1"/>
  <c r="I41" i="1" s="1"/>
  <c r="K41" i="1" s="1"/>
  <c r="H50" i="1"/>
  <c r="J50" i="1" s="1"/>
  <c r="L50" i="1" s="1"/>
  <c r="G59" i="1"/>
  <c r="H70" i="1"/>
  <c r="J70" i="1" s="1"/>
  <c r="L70" i="1" s="1"/>
  <c r="G97" i="1"/>
  <c r="I97" i="1" s="1"/>
  <c r="K97" i="1" s="1"/>
  <c r="I33" i="1"/>
  <c r="K33" i="1" s="1"/>
  <c r="I25" i="1"/>
  <c r="K25" i="1" s="1"/>
  <c r="H11" i="1"/>
  <c r="J11" i="1" s="1"/>
  <c r="L11" i="1" s="1"/>
  <c r="H20" i="1"/>
  <c r="J20" i="1" s="1"/>
  <c r="L20" i="1" s="1"/>
  <c r="H22" i="1"/>
  <c r="J22" i="1" s="1"/>
  <c r="L22" i="1" s="1"/>
  <c r="H24" i="1"/>
  <c r="J24" i="1" s="1"/>
  <c r="L24" i="1" s="1"/>
  <c r="G31" i="1"/>
  <c r="J31" i="1" s="1"/>
  <c r="L31" i="1" s="1"/>
  <c r="H48" i="1"/>
  <c r="J48" i="1" s="1"/>
  <c r="L48" i="1" s="1"/>
  <c r="J93" i="1"/>
  <c r="L93" i="1" s="1"/>
  <c r="I2" i="1"/>
  <c r="K2" i="1" s="1"/>
  <c r="G29" i="1"/>
  <c r="I29" i="1" s="1"/>
  <c r="K29" i="1" s="1"/>
  <c r="G65" i="1"/>
  <c r="I65" i="1" s="1"/>
  <c r="K65" i="1" s="1"/>
  <c r="G6" i="1"/>
  <c r="H40" i="1"/>
  <c r="J40" i="1" s="1"/>
  <c r="L40" i="1" s="1"/>
  <c r="H49" i="1"/>
  <c r="J49" i="1" s="1"/>
  <c r="L49" i="1" s="1"/>
  <c r="H58" i="1"/>
  <c r="J58" i="1" s="1"/>
  <c r="L58" i="1" s="1"/>
  <c r="H60" i="1"/>
  <c r="J60" i="1" s="1"/>
  <c r="L60" i="1" s="1"/>
  <c r="G71" i="1"/>
  <c r="J71" i="1" s="1"/>
  <c r="L71" i="1" s="1"/>
  <c r="H74" i="1"/>
  <c r="J74" i="1" s="1"/>
  <c r="L74" i="1" s="1"/>
  <c r="H76" i="1"/>
  <c r="I76" i="1" s="1"/>
  <c r="K76" i="1" s="1"/>
  <c r="H81" i="1"/>
  <c r="J81" i="1" s="1"/>
  <c r="L81" i="1" s="1"/>
  <c r="I40" i="1"/>
  <c r="K40" i="1" s="1"/>
  <c r="G45" i="1"/>
  <c r="I45" i="1" s="1"/>
  <c r="K45" i="1" s="1"/>
  <c r="G10" i="1"/>
  <c r="I10" i="1" s="1"/>
  <c r="K10" i="1" s="1"/>
  <c r="G23" i="1"/>
  <c r="I23" i="1" s="1"/>
  <c r="K23" i="1" s="1"/>
  <c r="J35" i="1"/>
  <c r="L35" i="1" s="1"/>
  <c r="G51" i="1"/>
  <c r="J51" i="1" s="1"/>
  <c r="L51" i="1" s="1"/>
  <c r="H62" i="1"/>
  <c r="J62" i="1" s="1"/>
  <c r="L62" i="1" s="1"/>
  <c r="G95" i="1"/>
  <c r="J95" i="1" s="1"/>
  <c r="L95" i="1" s="1"/>
  <c r="H98" i="1"/>
  <c r="J98" i="1" s="1"/>
  <c r="L98" i="1" s="1"/>
  <c r="H100" i="1"/>
  <c r="J100" i="1" s="1"/>
  <c r="L100" i="1" s="1"/>
  <c r="H101" i="1"/>
  <c r="J101" i="1" s="1"/>
  <c r="L101" i="1" s="1"/>
  <c r="H3" i="1"/>
  <c r="I3" i="1" s="1"/>
  <c r="K3" i="1" s="1"/>
  <c r="H9" i="1"/>
  <c r="J9" i="1" s="1"/>
  <c r="L9" i="1" s="1"/>
  <c r="H30" i="1"/>
  <c r="J30" i="1" s="1"/>
  <c r="L30" i="1" s="1"/>
  <c r="I32" i="1"/>
  <c r="K32" i="1" s="1"/>
  <c r="I37" i="1"/>
  <c r="K37" i="1" s="1"/>
  <c r="G39" i="1"/>
  <c r="J39" i="1" s="1"/>
  <c r="L39" i="1" s="1"/>
  <c r="H46" i="1"/>
  <c r="J46" i="1" s="1"/>
  <c r="L46" i="1" s="1"/>
  <c r="H57" i="1"/>
  <c r="I57" i="1" s="1"/>
  <c r="K57" i="1" s="1"/>
  <c r="J59" i="1"/>
  <c r="L59" i="1" s="1"/>
  <c r="H66" i="1"/>
  <c r="J66" i="1" s="1"/>
  <c r="L66" i="1" s="1"/>
  <c r="H68" i="1"/>
  <c r="J68" i="1" s="1"/>
  <c r="L68" i="1" s="1"/>
  <c r="I72" i="1"/>
  <c r="K72" i="1" s="1"/>
  <c r="N72" i="1" s="1"/>
  <c r="G87" i="1"/>
  <c r="H90" i="1"/>
  <c r="J90" i="1" s="1"/>
  <c r="L90" i="1" s="1"/>
  <c r="H92" i="1"/>
  <c r="I92" i="1" s="1"/>
  <c r="K92" i="1" s="1"/>
  <c r="J63" i="1"/>
  <c r="L63" i="1" s="1"/>
  <c r="H96" i="1"/>
  <c r="J96" i="1" s="1"/>
  <c r="L96" i="1" s="1"/>
  <c r="G99" i="1"/>
  <c r="I99" i="1" s="1"/>
  <c r="K99" i="1" s="1"/>
  <c r="J89" i="1"/>
  <c r="L89" i="1" s="1"/>
  <c r="H15" i="1"/>
  <c r="J15" i="1" s="1"/>
  <c r="L15" i="1" s="1"/>
  <c r="G19" i="1"/>
  <c r="I19" i="1" s="1"/>
  <c r="K19" i="1" s="1"/>
  <c r="G27" i="1"/>
  <c r="J27" i="1" s="1"/>
  <c r="L27" i="1" s="1"/>
  <c r="H34" i="1"/>
  <c r="J34" i="1" s="1"/>
  <c r="L34" i="1" s="1"/>
  <c r="H36" i="1"/>
  <c r="J36" i="1" s="1"/>
  <c r="L36" i="1" s="1"/>
  <c r="G43" i="1"/>
  <c r="I43" i="1" s="1"/>
  <c r="K43" i="1" s="1"/>
  <c r="J47" i="1"/>
  <c r="L47" i="1" s="1"/>
  <c r="H54" i="1"/>
  <c r="J54" i="1" s="1"/>
  <c r="L54" i="1" s="1"/>
  <c r="G79" i="1"/>
  <c r="I79" i="1" s="1"/>
  <c r="K79" i="1" s="1"/>
  <c r="H82" i="1"/>
  <c r="J82" i="1" s="1"/>
  <c r="L82" i="1" s="1"/>
  <c r="H84" i="1"/>
  <c r="J84" i="1" s="1"/>
  <c r="L84" i="1" s="1"/>
  <c r="H86" i="1"/>
  <c r="J86" i="1" s="1"/>
  <c r="L86" i="1" s="1"/>
  <c r="H88" i="1"/>
  <c r="J88" i="1" s="1"/>
  <c r="L88" i="1" s="1"/>
  <c r="G91" i="1"/>
  <c r="I91" i="1" s="1"/>
  <c r="K91" i="1" s="1"/>
  <c r="H102" i="1"/>
  <c r="J102" i="1" s="1"/>
  <c r="L102" i="1" s="1"/>
  <c r="I6" i="1"/>
  <c r="K6" i="1" s="1"/>
  <c r="J6" i="1"/>
  <c r="L6" i="1" s="1"/>
  <c r="I14" i="1"/>
  <c r="K14" i="1" s="1"/>
  <c r="J3" i="1"/>
  <c r="L3" i="1" s="1"/>
  <c r="L2" i="1"/>
  <c r="H78" i="1"/>
  <c r="J78" i="1" s="1"/>
  <c r="L78" i="1" s="1"/>
  <c r="H94" i="1"/>
  <c r="J94" i="1" s="1"/>
  <c r="L94" i="1" s="1"/>
  <c r="H4" i="1"/>
  <c r="J4" i="1" s="1"/>
  <c r="L4" i="1" s="1"/>
  <c r="H8" i="1"/>
  <c r="J8" i="1" s="1"/>
  <c r="L8" i="1" s="1"/>
  <c r="H12" i="1"/>
  <c r="J12" i="1" s="1"/>
  <c r="L12" i="1" s="1"/>
  <c r="H16" i="1"/>
  <c r="J16" i="1" s="1"/>
  <c r="L16" i="1" s="1"/>
  <c r="J25" i="1"/>
  <c r="L25" i="1" s="1"/>
  <c r="H26" i="1"/>
  <c r="J26" i="1" s="1"/>
  <c r="L26" i="1" s="1"/>
  <c r="I34" i="1"/>
  <c r="K34" i="1" s="1"/>
  <c r="I35" i="1"/>
  <c r="K35" i="1" s="1"/>
  <c r="I59" i="1"/>
  <c r="K59" i="1" s="1"/>
  <c r="I74" i="1"/>
  <c r="K74" i="1" s="1"/>
  <c r="J83" i="1"/>
  <c r="L83" i="1" s="1"/>
  <c r="I83" i="1"/>
  <c r="K83" i="1" s="1"/>
  <c r="J19" i="1"/>
  <c r="L19" i="1" s="1"/>
  <c r="M19" i="1" s="1"/>
  <c r="J33" i="1"/>
  <c r="L33" i="1" s="1"/>
  <c r="J57" i="1"/>
  <c r="L57" i="1" s="1"/>
  <c r="I70" i="1"/>
  <c r="K70" i="1" s="1"/>
  <c r="J79" i="1"/>
  <c r="L79" i="1" s="1"/>
  <c r="J87" i="1"/>
  <c r="L87" i="1" s="1"/>
  <c r="I87" i="1"/>
  <c r="K87" i="1" s="1"/>
  <c r="H18" i="1"/>
  <c r="J18" i="1" s="1"/>
  <c r="L18" i="1" s="1"/>
  <c r="I38" i="1"/>
  <c r="K38" i="1" s="1"/>
  <c r="I47" i="1"/>
  <c r="K47" i="1" s="1"/>
  <c r="I55" i="1"/>
  <c r="K55" i="1" s="1"/>
  <c r="I63" i="1"/>
  <c r="K63" i="1" s="1"/>
  <c r="J75" i="1"/>
  <c r="L75" i="1" s="1"/>
  <c r="I75" i="1"/>
  <c r="K75" i="1" s="1"/>
  <c r="I82" i="1"/>
  <c r="K82" i="1" s="1"/>
  <c r="J92" i="1"/>
  <c r="L92" i="1" s="1"/>
  <c r="I98" i="1"/>
  <c r="K98" i="1" s="1"/>
  <c r="I102" i="1"/>
  <c r="K102" i="1" s="1"/>
  <c r="J85" i="1"/>
  <c r="L85" i="1" s="1"/>
  <c r="N2" i="1" l="1"/>
  <c r="M2" i="1"/>
  <c r="N93" i="1"/>
  <c r="M93" i="1"/>
  <c r="M33" i="1"/>
  <c r="I64" i="1"/>
  <c r="K64" i="1" s="1"/>
  <c r="N64" i="1" s="1"/>
  <c r="J91" i="1"/>
  <c r="L91" i="1" s="1"/>
  <c r="I30" i="1"/>
  <c r="K30" i="1" s="1"/>
  <c r="J21" i="1"/>
  <c r="L21" i="1" s="1"/>
  <c r="I58" i="1"/>
  <c r="K58" i="1" s="1"/>
  <c r="M58" i="1" s="1"/>
  <c r="J10" i="1"/>
  <c r="L10" i="1" s="1"/>
  <c r="I22" i="1"/>
  <c r="K22" i="1" s="1"/>
  <c r="I42" i="1"/>
  <c r="K42" i="1" s="1"/>
  <c r="I67" i="1"/>
  <c r="K67" i="1" s="1"/>
  <c r="I48" i="1"/>
  <c r="K48" i="1" s="1"/>
  <c r="J69" i="1"/>
  <c r="L69" i="1" s="1"/>
  <c r="J99" i="1"/>
  <c r="L99" i="1" s="1"/>
  <c r="N6" i="1"/>
  <c r="P6" i="1" s="1"/>
  <c r="I28" i="1"/>
  <c r="K28" i="1" s="1"/>
  <c r="N28" i="1" s="1"/>
  <c r="J76" i="1"/>
  <c r="L76" i="1" s="1"/>
  <c r="I31" i="1"/>
  <c r="K31" i="1" s="1"/>
  <c r="I27" i="1"/>
  <c r="K27" i="1" s="1"/>
  <c r="M77" i="1"/>
  <c r="J61" i="1"/>
  <c r="L61" i="1" s="1"/>
  <c r="N61" i="1" s="1"/>
  <c r="J97" i="1"/>
  <c r="L97" i="1" s="1"/>
  <c r="M97" i="1" s="1"/>
  <c r="J53" i="1"/>
  <c r="L53" i="1" s="1"/>
  <c r="M53" i="1" s="1"/>
  <c r="M25" i="1"/>
  <c r="I52" i="1"/>
  <c r="K52" i="1" s="1"/>
  <c r="I94" i="1"/>
  <c r="K94" i="1" s="1"/>
  <c r="I80" i="1"/>
  <c r="K80" i="1" s="1"/>
  <c r="I24" i="1"/>
  <c r="K24" i="1" s="1"/>
  <c r="M89" i="1"/>
  <c r="I84" i="1"/>
  <c r="K84" i="1" s="1"/>
  <c r="M84" i="1" s="1"/>
  <c r="I46" i="1"/>
  <c r="K46" i="1" s="1"/>
  <c r="I88" i="1"/>
  <c r="K88" i="1" s="1"/>
  <c r="N88" i="1" s="1"/>
  <c r="N77" i="1"/>
  <c r="Q77" i="1" s="1"/>
  <c r="I11" i="1"/>
  <c r="K11" i="1" s="1"/>
  <c r="I20" i="1"/>
  <c r="K20" i="1" s="1"/>
  <c r="N89" i="1"/>
  <c r="P89" i="1" s="1"/>
  <c r="I68" i="1"/>
  <c r="K68" i="1" s="1"/>
  <c r="N68" i="1" s="1"/>
  <c r="P68" i="1" s="1"/>
  <c r="I54" i="1"/>
  <c r="K54" i="1" s="1"/>
  <c r="J41" i="1"/>
  <c r="L41" i="1" s="1"/>
  <c r="M41" i="1" s="1"/>
  <c r="I66" i="1"/>
  <c r="K66" i="1" s="1"/>
  <c r="I36" i="1"/>
  <c r="K36" i="1" s="1"/>
  <c r="N36" i="1" s="1"/>
  <c r="N92" i="1"/>
  <c r="P92" i="1" s="1"/>
  <c r="N57" i="1"/>
  <c r="Q57" i="1" s="1"/>
  <c r="I7" i="1"/>
  <c r="K7" i="1" s="1"/>
  <c r="M7" i="1" s="1"/>
  <c r="N10" i="1"/>
  <c r="Q10" i="1" s="1"/>
  <c r="I95" i="1"/>
  <c r="K95" i="1" s="1"/>
  <c r="N97" i="1"/>
  <c r="I5" i="1"/>
  <c r="K5" i="1" s="1"/>
  <c r="N21" i="1"/>
  <c r="P21" i="1" s="1"/>
  <c r="I90" i="1"/>
  <c r="K90" i="1" s="1"/>
  <c r="N90" i="1" s="1"/>
  <c r="N83" i="1"/>
  <c r="I51" i="1"/>
  <c r="K51" i="1" s="1"/>
  <c r="J23" i="1"/>
  <c r="L23" i="1" s="1"/>
  <c r="M23" i="1" s="1"/>
  <c r="I56" i="1"/>
  <c r="K56" i="1" s="1"/>
  <c r="I73" i="1"/>
  <c r="K73" i="1" s="1"/>
  <c r="N73" i="1" s="1"/>
  <c r="N85" i="1"/>
  <c r="I44" i="1"/>
  <c r="K44" i="1" s="1"/>
  <c r="I101" i="1"/>
  <c r="K101" i="1" s="1"/>
  <c r="I17" i="1"/>
  <c r="K17" i="1" s="1"/>
  <c r="M61" i="1"/>
  <c r="M69" i="1"/>
  <c r="N75" i="1"/>
  <c r="I26" i="1"/>
  <c r="K26" i="1" s="1"/>
  <c r="N26" i="1" s="1"/>
  <c r="I50" i="1"/>
  <c r="K50" i="1" s="1"/>
  <c r="M28" i="1"/>
  <c r="I13" i="1"/>
  <c r="K13" i="1" s="1"/>
  <c r="Q21" i="1"/>
  <c r="N76" i="1"/>
  <c r="M76" i="1"/>
  <c r="Q89" i="1"/>
  <c r="P77" i="1"/>
  <c r="M99" i="1"/>
  <c r="N99" i="1"/>
  <c r="P85" i="1"/>
  <c r="Q85" i="1"/>
  <c r="M94" i="1"/>
  <c r="N94" i="1"/>
  <c r="M66" i="1"/>
  <c r="N66" i="1"/>
  <c r="M34" i="1"/>
  <c r="N34" i="1"/>
  <c r="Q88" i="1"/>
  <c r="P88" i="1"/>
  <c r="P72" i="1"/>
  <c r="Q72" i="1"/>
  <c r="M37" i="1"/>
  <c r="N37" i="1"/>
  <c r="M82" i="1"/>
  <c r="N82" i="1"/>
  <c r="I18" i="1"/>
  <c r="K18" i="1" s="1"/>
  <c r="M26" i="1"/>
  <c r="M59" i="1"/>
  <c r="N59" i="1"/>
  <c r="M32" i="1"/>
  <c r="N32" i="1"/>
  <c r="I60" i="1"/>
  <c r="K60" i="1" s="1"/>
  <c r="I49" i="1"/>
  <c r="K49" i="1" s="1"/>
  <c r="N49" i="1" s="1"/>
  <c r="I100" i="1"/>
  <c r="K100" i="1" s="1"/>
  <c r="M91" i="1"/>
  <c r="N91" i="1"/>
  <c r="M35" i="1"/>
  <c r="N35" i="1"/>
  <c r="M21" i="1"/>
  <c r="Q64" i="1"/>
  <c r="P64" i="1"/>
  <c r="Q93" i="1"/>
  <c r="P93" i="1"/>
  <c r="J43" i="1"/>
  <c r="L43" i="1" s="1"/>
  <c r="M43" i="1" s="1"/>
  <c r="N69" i="1"/>
  <c r="M47" i="1"/>
  <c r="N47" i="1"/>
  <c r="M70" i="1"/>
  <c r="N70" i="1"/>
  <c r="M90" i="1"/>
  <c r="M27" i="1"/>
  <c r="N27" i="1"/>
  <c r="M73" i="1"/>
  <c r="M46" i="1"/>
  <c r="N46" i="1"/>
  <c r="M87" i="1"/>
  <c r="N87" i="1"/>
  <c r="J65" i="1"/>
  <c r="L65" i="1" s="1"/>
  <c r="M65" i="1" s="1"/>
  <c r="I78" i="1"/>
  <c r="K78" i="1" s="1"/>
  <c r="M88" i="1"/>
  <c r="M64" i="1"/>
  <c r="M52" i="1"/>
  <c r="N52" i="1"/>
  <c r="I15" i="1"/>
  <c r="K15" i="1" s="1"/>
  <c r="M55" i="1"/>
  <c r="N55" i="1"/>
  <c r="Q73" i="1"/>
  <c r="P73" i="1"/>
  <c r="M20" i="1"/>
  <c r="N20" i="1"/>
  <c r="P75" i="1"/>
  <c r="Q75" i="1"/>
  <c r="I39" i="1"/>
  <c r="K39" i="1" s="1"/>
  <c r="M3" i="1"/>
  <c r="M40" i="1"/>
  <c r="N40" i="1"/>
  <c r="M102" i="1"/>
  <c r="N102" i="1"/>
  <c r="M38" i="1"/>
  <c r="N38" i="1"/>
  <c r="M95" i="1"/>
  <c r="N95" i="1"/>
  <c r="M50" i="1"/>
  <c r="N50" i="1"/>
  <c r="M72" i="1"/>
  <c r="M36" i="1"/>
  <c r="N7" i="1"/>
  <c r="J45" i="1"/>
  <c r="L45" i="1" s="1"/>
  <c r="N45" i="1" s="1"/>
  <c r="N25" i="1"/>
  <c r="J29" i="1"/>
  <c r="L29" i="1" s="1"/>
  <c r="M29" i="1" s="1"/>
  <c r="M79" i="1"/>
  <c r="N79" i="1"/>
  <c r="M67" i="1"/>
  <c r="N67" i="1"/>
  <c r="P3" i="1"/>
  <c r="Q3" i="1"/>
  <c r="M54" i="1"/>
  <c r="N54" i="1"/>
  <c r="M57" i="1"/>
  <c r="M51" i="1"/>
  <c r="N51" i="1"/>
  <c r="M63" i="1"/>
  <c r="N63" i="1"/>
  <c r="M74" i="1"/>
  <c r="N74" i="1"/>
  <c r="M14" i="1"/>
  <c r="N14" i="1"/>
  <c r="N19" i="1"/>
  <c r="M48" i="1"/>
  <c r="N48" i="1"/>
  <c r="M5" i="1"/>
  <c r="N5" i="1"/>
  <c r="Q28" i="1"/>
  <c r="P28" i="1"/>
  <c r="I9" i="1"/>
  <c r="K9" i="1" s="1"/>
  <c r="P83" i="1"/>
  <c r="Q83" i="1"/>
  <c r="Q36" i="1"/>
  <c r="P36" i="1"/>
  <c r="M98" i="1"/>
  <c r="N98" i="1"/>
  <c r="M31" i="1"/>
  <c r="N31" i="1"/>
  <c r="I71" i="1"/>
  <c r="K71" i="1" s="1"/>
  <c r="N71" i="1" s="1"/>
  <c r="M92" i="1"/>
  <c r="I62" i="1"/>
  <c r="K62" i="1" s="1"/>
  <c r="M30" i="1"/>
  <c r="N30" i="1"/>
  <c r="I86" i="1"/>
  <c r="K86" i="1" s="1"/>
  <c r="M22" i="1"/>
  <c r="N22" i="1"/>
  <c r="M42" i="1"/>
  <c r="N42" i="1"/>
  <c r="I96" i="1"/>
  <c r="K96" i="1" s="1"/>
  <c r="N33" i="1"/>
  <c r="M80" i="1"/>
  <c r="N80" i="1"/>
  <c r="I81" i="1"/>
  <c r="K81" i="1" s="1"/>
  <c r="I12" i="1"/>
  <c r="K12" i="1" s="1"/>
  <c r="M10" i="1"/>
  <c r="I16" i="1"/>
  <c r="K16" i="1" s="1"/>
  <c r="M75" i="1"/>
  <c r="M83" i="1"/>
  <c r="I4" i="1"/>
  <c r="K4" i="1" s="1"/>
  <c r="I8" i="1"/>
  <c r="K8" i="1" s="1"/>
  <c r="M6" i="1"/>
  <c r="P61" i="1" l="1"/>
  <c r="R61" i="1" s="1"/>
  <c r="S61" i="1" s="1"/>
  <c r="T61" i="1" s="1"/>
  <c r="Q61" i="1"/>
  <c r="P57" i="1"/>
  <c r="Q6" i="1"/>
  <c r="N53" i="1"/>
  <c r="N58" i="1"/>
  <c r="M68" i="1"/>
  <c r="N29" i="1"/>
  <c r="P29" i="1" s="1"/>
  <c r="M24" i="1"/>
  <c r="N24" i="1"/>
  <c r="Q68" i="1"/>
  <c r="R68" i="1" s="1"/>
  <c r="S68" i="1" s="1"/>
  <c r="T68" i="1" s="1"/>
  <c r="N84" i="1"/>
  <c r="N43" i="1"/>
  <c r="N23" i="1"/>
  <c r="R85" i="1"/>
  <c r="S85" i="1" s="1"/>
  <c r="T85" i="1" s="1"/>
  <c r="Q92" i="1"/>
  <c r="R92" i="1" s="1"/>
  <c r="S92" i="1" s="1"/>
  <c r="T92" i="1" s="1"/>
  <c r="P10" i="1"/>
  <c r="R10" i="1" s="1"/>
  <c r="S10" i="1" s="1"/>
  <c r="T10" i="1" s="1"/>
  <c r="R83" i="1"/>
  <c r="S83" i="1" s="1"/>
  <c r="T83" i="1" s="1"/>
  <c r="R93" i="1"/>
  <c r="S93" i="1" s="1"/>
  <c r="T93" i="1" s="1"/>
  <c r="M17" i="1"/>
  <c r="N17" i="1"/>
  <c r="N13" i="1"/>
  <c r="M13" i="1"/>
  <c r="N101" i="1"/>
  <c r="M101" i="1"/>
  <c r="N11" i="1"/>
  <c r="M11" i="1"/>
  <c r="N44" i="1"/>
  <c r="M44" i="1"/>
  <c r="R57" i="1"/>
  <c r="S57" i="1" s="1"/>
  <c r="T57" i="1" s="1"/>
  <c r="Q97" i="1"/>
  <c r="P97" i="1"/>
  <c r="N41" i="1"/>
  <c r="R28" i="1"/>
  <c r="S28" i="1" s="1"/>
  <c r="T28" i="1" s="1"/>
  <c r="N56" i="1"/>
  <c r="M56" i="1"/>
  <c r="P45" i="1"/>
  <c r="Q45" i="1"/>
  <c r="Q20" i="1"/>
  <c r="P20" i="1"/>
  <c r="R20" i="1" s="1"/>
  <c r="S20" i="1" s="1"/>
  <c r="T20" i="1" s="1"/>
  <c r="M86" i="1"/>
  <c r="N86" i="1"/>
  <c r="M9" i="1"/>
  <c r="N9" i="1"/>
  <c r="P53" i="1"/>
  <c r="Q53" i="1"/>
  <c r="Q52" i="1"/>
  <c r="P52" i="1"/>
  <c r="R52" i="1" s="1"/>
  <c r="S52" i="1" s="1"/>
  <c r="T52" i="1" s="1"/>
  <c r="Q33" i="1"/>
  <c r="P33" i="1"/>
  <c r="P30" i="1"/>
  <c r="Q30" i="1"/>
  <c r="Q48" i="1"/>
  <c r="P48" i="1"/>
  <c r="R48" i="1" s="1"/>
  <c r="S48" i="1" s="1"/>
  <c r="T48" i="1" s="1"/>
  <c r="R6" i="1"/>
  <c r="S6" i="1" s="1"/>
  <c r="T6" i="1" s="1"/>
  <c r="P67" i="1"/>
  <c r="Q67" i="1"/>
  <c r="P38" i="1"/>
  <c r="Q38" i="1"/>
  <c r="R73" i="1"/>
  <c r="S73" i="1" s="1"/>
  <c r="T73" i="1" s="1"/>
  <c r="Q90" i="1"/>
  <c r="P90" i="1"/>
  <c r="R90" i="1" s="1"/>
  <c r="S90" i="1" s="1"/>
  <c r="T90" i="1" s="1"/>
  <c r="P35" i="1"/>
  <c r="Q35" i="1"/>
  <c r="R88" i="1"/>
  <c r="S88" i="1" s="1"/>
  <c r="T88" i="1" s="1"/>
  <c r="N65" i="1"/>
  <c r="P80" i="1"/>
  <c r="Q80" i="1"/>
  <c r="Q5" i="1"/>
  <c r="P5" i="1"/>
  <c r="Q40" i="1"/>
  <c r="P40" i="1"/>
  <c r="Q69" i="1"/>
  <c r="P69" i="1"/>
  <c r="P76" i="1"/>
  <c r="Q76" i="1"/>
  <c r="Q98" i="1"/>
  <c r="P98" i="1"/>
  <c r="P74" i="1"/>
  <c r="Q74" i="1"/>
  <c r="R3" i="1"/>
  <c r="S3" i="1" s="1"/>
  <c r="T3" i="1" s="1"/>
  <c r="M78" i="1"/>
  <c r="N78" i="1"/>
  <c r="Q26" i="1"/>
  <c r="P26" i="1"/>
  <c r="R72" i="1"/>
  <c r="S72" i="1" s="1"/>
  <c r="T72" i="1" s="1"/>
  <c r="P43" i="1"/>
  <c r="Q43" i="1"/>
  <c r="M16" i="1"/>
  <c r="N16" i="1"/>
  <c r="M96" i="1"/>
  <c r="N96" i="1"/>
  <c r="Q63" i="1"/>
  <c r="P63" i="1"/>
  <c r="P51" i="1"/>
  <c r="Q51" i="1"/>
  <c r="Q7" i="1"/>
  <c r="P7" i="1"/>
  <c r="Q87" i="1"/>
  <c r="P87" i="1"/>
  <c r="R87" i="1" s="1"/>
  <c r="S87" i="1" s="1"/>
  <c r="T87" i="1" s="1"/>
  <c r="Q32" i="1"/>
  <c r="P32" i="1"/>
  <c r="M18" i="1"/>
  <c r="N18" i="1"/>
  <c r="R89" i="1"/>
  <c r="S89" i="1" s="1"/>
  <c r="T89" i="1" s="1"/>
  <c r="R21" i="1"/>
  <c r="S21" i="1" s="1"/>
  <c r="T21" i="1" s="1"/>
  <c r="Q95" i="1"/>
  <c r="P95" i="1"/>
  <c r="R95" i="1" s="1"/>
  <c r="S95" i="1" s="1"/>
  <c r="T95" i="1" s="1"/>
  <c r="P27" i="1"/>
  <c r="Q27" i="1"/>
  <c r="M60" i="1"/>
  <c r="N60" i="1"/>
  <c r="Q79" i="1"/>
  <c r="P79" i="1"/>
  <c r="Q55" i="1"/>
  <c r="P55" i="1"/>
  <c r="R55" i="1" s="1"/>
  <c r="S55" i="1" s="1"/>
  <c r="T55" i="1" s="1"/>
  <c r="P2" i="1"/>
  <c r="Q2" i="1"/>
  <c r="P91" i="1"/>
  <c r="Q91" i="1"/>
  <c r="Q82" i="1"/>
  <c r="P82" i="1"/>
  <c r="Q34" i="1"/>
  <c r="P34" i="1"/>
  <c r="R34" i="1" s="1"/>
  <c r="S34" i="1" s="1"/>
  <c r="T34" i="1" s="1"/>
  <c r="M71" i="1"/>
  <c r="R36" i="1"/>
  <c r="S36" i="1" s="1"/>
  <c r="T36" i="1" s="1"/>
  <c r="M39" i="1"/>
  <c r="N39" i="1"/>
  <c r="P46" i="1"/>
  <c r="Q46" i="1"/>
  <c r="P99" i="1"/>
  <c r="Q99" i="1"/>
  <c r="M49" i="1"/>
  <c r="M45" i="1"/>
  <c r="M12" i="1"/>
  <c r="N12" i="1"/>
  <c r="M62" i="1"/>
  <c r="N62" i="1"/>
  <c r="N81" i="1"/>
  <c r="M81" i="1"/>
  <c r="Q71" i="1"/>
  <c r="P71" i="1"/>
  <c r="P54" i="1"/>
  <c r="Q54" i="1"/>
  <c r="P50" i="1"/>
  <c r="Q50" i="1"/>
  <c r="N15" i="1"/>
  <c r="M15" i="1"/>
  <c r="Q47" i="1"/>
  <c r="P47" i="1"/>
  <c r="Q84" i="1"/>
  <c r="P84" i="1"/>
  <c r="M100" i="1"/>
  <c r="N100" i="1"/>
  <c r="Q37" i="1"/>
  <c r="P37" i="1"/>
  <c r="P66" i="1"/>
  <c r="Q66" i="1"/>
  <c r="P94" i="1"/>
  <c r="Q94" i="1"/>
  <c r="P42" i="1"/>
  <c r="Q42" i="1"/>
  <c r="P19" i="1"/>
  <c r="Q19" i="1"/>
  <c r="P102" i="1"/>
  <c r="Q102" i="1"/>
  <c r="P70" i="1"/>
  <c r="Q70" i="1"/>
  <c r="M8" i="1"/>
  <c r="N8" i="1"/>
  <c r="M4" i="1"/>
  <c r="N4" i="1"/>
  <c r="Q23" i="1"/>
  <c r="P23" i="1"/>
  <c r="P22" i="1"/>
  <c r="Q22" i="1"/>
  <c r="Q31" i="1"/>
  <c r="P31" i="1"/>
  <c r="P14" i="1"/>
  <c r="Q14" i="1"/>
  <c r="Q25" i="1"/>
  <c r="P25" i="1"/>
  <c r="R75" i="1"/>
  <c r="S75" i="1" s="1"/>
  <c r="T75" i="1" s="1"/>
  <c r="Q58" i="1"/>
  <c r="P58" i="1"/>
  <c r="R64" i="1"/>
  <c r="S64" i="1" s="1"/>
  <c r="T64" i="1" s="1"/>
  <c r="Q49" i="1"/>
  <c r="P49" i="1"/>
  <c r="R49" i="1" s="1"/>
  <c r="S49" i="1" s="1"/>
  <c r="T49" i="1" s="1"/>
  <c r="P59" i="1"/>
  <c r="Q59" i="1"/>
  <c r="R77" i="1"/>
  <c r="S77" i="1" s="1"/>
  <c r="T77" i="1" s="1"/>
  <c r="R2" i="1" l="1"/>
  <c r="S2" i="1" s="1"/>
  <c r="T2" i="1" s="1"/>
  <c r="R58" i="1"/>
  <c r="S58" i="1" s="1"/>
  <c r="T58" i="1" s="1"/>
  <c r="R40" i="1"/>
  <c r="S40" i="1" s="1"/>
  <c r="T40" i="1" s="1"/>
  <c r="Q29" i="1"/>
  <c r="R97" i="1"/>
  <c r="S97" i="1" s="1"/>
  <c r="T97" i="1" s="1"/>
  <c r="R14" i="1"/>
  <c r="S14" i="1" s="1"/>
  <c r="T14" i="1" s="1"/>
  <c r="R19" i="1"/>
  <c r="S19" i="1" s="1"/>
  <c r="T19" i="1" s="1"/>
  <c r="R99" i="1"/>
  <c r="S99" i="1" s="1"/>
  <c r="T99" i="1" s="1"/>
  <c r="R76" i="1"/>
  <c r="S76" i="1" s="1"/>
  <c r="T76" i="1" s="1"/>
  <c r="R80" i="1"/>
  <c r="S80" i="1" s="1"/>
  <c r="T80" i="1" s="1"/>
  <c r="R30" i="1"/>
  <c r="S30" i="1" s="1"/>
  <c r="T30" i="1" s="1"/>
  <c r="R53" i="1"/>
  <c r="S53" i="1" s="1"/>
  <c r="T53" i="1" s="1"/>
  <c r="R45" i="1"/>
  <c r="S45" i="1" s="1"/>
  <c r="T45" i="1" s="1"/>
  <c r="R31" i="1"/>
  <c r="S31" i="1" s="1"/>
  <c r="T31" i="1" s="1"/>
  <c r="R22" i="1"/>
  <c r="S22" i="1" s="1"/>
  <c r="T22" i="1" s="1"/>
  <c r="R70" i="1"/>
  <c r="S70" i="1" s="1"/>
  <c r="T70" i="1" s="1"/>
  <c r="R94" i="1"/>
  <c r="S94" i="1" s="1"/>
  <c r="T94" i="1" s="1"/>
  <c r="R54" i="1"/>
  <c r="S54" i="1" s="1"/>
  <c r="T54" i="1" s="1"/>
  <c r="R35" i="1"/>
  <c r="S35" i="1" s="1"/>
  <c r="T35" i="1" s="1"/>
  <c r="Q24" i="1"/>
  <c r="P24" i="1"/>
  <c r="R24" i="1" s="1"/>
  <c r="S24" i="1" s="1"/>
  <c r="T24" i="1" s="1"/>
  <c r="R27" i="1"/>
  <c r="S27" i="1" s="1"/>
  <c r="T27" i="1" s="1"/>
  <c r="R26" i="1"/>
  <c r="S26" i="1" s="1"/>
  <c r="T26" i="1" s="1"/>
  <c r="Q56" i="1"/>
  <c r="P56" i="1"/>
  <c r="R56" i="1" s="1"/>
  <c r="S56" i="1" s="1"/>
  <c r="T56" i="1" s="1"/>
  <c r="R29" i="1"/>
  <c r="S29" i="1" s="1"/>
  <c r="T29" i="1" s="1"/>
  <c r="Q41" i="1"/>
  <c r="P41" i="1"/>
  <c r="P11" i="1"/>
  <c r="Q11" i="1"/>
  <c r="Q101" i="1"/>
  <c r="P101" i="1"/>
  <c r="Q13" i="1"/>
  <c r="P13" i="1"/>
  <c r="R59" i="1"/>
  <c r="S59" i="1" s="1"/>
  <c r="T59" i="1" s="1"/>
  <c r="R25" i="1"/>
  <c r="S25" i="1" s="1"/>
  <c r="T25" i="1" s="1"/>
  <c r="R23" i="1"/>
  <c r="S23" i="1" s="1"/>
  <c r="T23" i="1" s="1"/>
  <c r="R47" i="1"/>
  <c r="S47" i="1" s="1"/>
  <c r="T47" i="1" s="1"/>
  <c r="R71" i="1"/>
  <c r="S71" i="1" s="1"/>
  <c r="T71" i="1" s="1"/>
  <c r="R38" i="1"/>
  <c r="S38" i="1" s="1"/>
  <c r="T38" i="1" s="1"/>
  <c r="R33" i="1"/>
  <c r="S33" i="1" s="1"/>
  <c r="T33" i="1" s="1"/>
  <c r="Q44" i="1"/>
  <c r="P44" i="1"/>
  <c r="R44" i="1" s="1"/>
  <c r="S44" i="1" s="1"/>
  <c r="T44" i="1" s="1"/>
  <c r="P17" i="1"/>
  <c r="Q17" i="1"/>
  <c r="R66" i="1"/>
  <c r="S66" i="1" s="1"/>
  <c r="T66" i="1" s="1"/>
  <c r="R91" i="1"/>
  <c r="S91" i="1" s="1"/>
  <c r="T91" i="1" s="1"/>
  <c r="R51" i="1"/>
  <c r="S51" i="1" s="1"/>
  <c r="T51" i="1" s="1"/>
  <c r="Q4" i="1"/>
  <c r="P4" i="1"/>
  <c r="R37" i="1"/>
  <c r="S37" i="1" s="1"/>
  <c r="T37" i="1" s="1"/>
  <c r="R32" i="1"/>
  <c r="S32" i="1" s="1"/>
  <c r="T32" i="1" s="1"/>
  <c r="R63" i="1"/>
  <c r="S63" i="1" s="1"/>
  <c r="T63" i="1" s="1"/>
  <c r="R43" i="1"/>
  <c r="S43" i="1" s="1"/>
  <c r="T43" i="1" s="1"/>
  <c r="R74" i="1"/>
  <c r="S74" i="1" s="1"/>
  <c r="T74" i="1" s="1"/>
  <c r="R67" i="1"/>
  <c r="S67" i="1" s="1"/>
  <c r="T67" i="1" s="1"/>
  <c r="P86" i="1"/>
  <c r="Q86" i="1"/>
  <c r="Q9" i="1"/>
  <c r="P9" i="1"/>
  <c r="R9" i="1" s="1"/>
  <c r="S9" i="1" s="1"/>
  <c r="T9" i="1" s="1"/>
  <c r="R102" i="1"/>
  <c r="S102" i="1" s="1"/>
  <c r="T102" i="1" s="1"/>
  <c r="Q15" i="1"/>
  <c r="P15" i="1"/>
  <c r="Q81" i="1"/>
  <c r="P81" i="1"/>
  <c r="R98" i="1"/>
  <c r="S98" i="1" s="1"/>
  <c r="T98" i="1" s="1"/>
  <c r="R5" i="1"/>
  <c r="S5" i="1" s="1"/>
  <c r="T5" i="1" s="1"/>
  <c r="Q60" i="1"/>
  <c r="P60" i="1"/>
  <c r="Q8" i="1"/>
  <c r="P8" i="1"/>
  <c r="P62" i="1"/>
  <c r="Q62" i="1"/>
  <c r="R42" i="1"/>
  <c r="S42" i="1" s="1"/>
  <c r="T42" i="1" s="1"/>
  <c r="R50" i="1"/>
  <c r="S50" i="1" s="1"/>
  <c r="T50" i="1" s="1"/>
  <c r="R46" i="1"/>
  <c r="S46" i="1" s="1"/>
  <c r="T46" i="1" s="1"/>
  <c r="P96" i="1"/>
  <c r="Q96" i="1"/>
  <c r="Q100" i="1"/>
  <c r="P100" i="1"/>
  <c r="R84" i="1"/>
  <c r="S84" i="1" s="1"/>
  <c r="T84" i="1" s="1"/>
  <c r="Q12" i="1"/>
  <c r="P12" i="1"/>
  <c r="Q39" i="1"/>
  <c r="P39" i="1"/>
  <c r="R82" i="1"/>
  <c r="S82" i="1" s="1"/>
  <c r="T82" i="1" s="1"/>
  <c r="R79" i="1"/>
  <c r="S79" i="1" s="1"/>
  <c r="T79" i="1" s="1"/>
  <c r="R7" i="1"/>
  <c r="S7" i="1" s="1"/>
  <c r="T7" i="1" s="1"/>
  <c r="P78" i="1"/>
  <c r="Q78" i="1"/>
  <c r="Q18" i="1"/>
  <c r="P18" i="1"/>
  <c r="R18" i="1" s="1"/>
  <c r="S18" i="1" s="1"/>
  <c r="T18" i="1" s="1"/>
  <c r="Q16" i="1"/>
  <c r="P16" i="1"/>
  <c r="R69" i="1"/>
  <c r="S69" i="1" s="1"/>
  <c r="T69" i="1" s="1"/>
  <c r="Q65" i="1"/>
  <c r="P65" i="1"/>
  <c r="R39" i="1" l="1"/>
  <c r="S39" i="1" s="1"/>
  <c r="T39" i="1" s="1"/>
  <c r="R60" i="1"/>
  <c r="S60" i="1" s="1"/>
  <c r="T60" i="1" s="1"/>
  <c r="R96" i="1"/>
  <c r="S96" i="1" s="1"/>
  <c r="T96" i="1" s="1"/>
  <c r="R11" i="1"/>
  <c r="S11" i="1" s="1"/>
  <c r="T11" i="1" s="1"/>
  <c r="R12" i="1"/>
  <c r="S12" i="1" s="1"/>
  <c r="T12" i="1" s="1"/>
  <c r="R17" i="1"/>
  <c r="S17" i="1" s="1"/>
  <c r="T17" i="1" s="1"/>
  <c r="R41" i="1"/>
  <c r="S41" i="1" s="1"/>
  <c r="T41" i="1" s="1"/>
  <c r="R65" i="1"/>
  <c r="S65" i="1" s="1"/>
  <c r="T65" i="1" s="1"/>
  <c r="R78" i="1"/>
  <c r="S78" i="1" s="1"/>
  <c r="T78" i="1" s="1"/>
  <c r="R81" i="1"/>
  <c r="S81" i="1" s="1"/>
  <c r="T81" i="1" s="1"/>
  <c r="R86" i="1"/>
  <c r="S86" i="1" s="1"/>
  <c r="T86" i="1" s="1"/>
  <c r="R13" i="1"/>
  <c r="S13" i="1" s="1"/>
  <c r="T13" i="1" s="1"/>
  <c r="R8" i="1"/>
  <c r="S8" i="1" s="1"/>
  <c r="T8" i="1" s="1"/>
  <c r="R15" i="1"/>
  <c r="S15" i="1" s="1"/>
  <c r="T15" i="1" s="1"/>
  <c r="R101" i="1"/>
  <c r="S101" i="1" s="1"/>
  <c r="T101" i="1" s="1"/>
  <c r="R4" i="1"/>
  <c r="S4" i="1" s="1"/>
  <c r="T4" i="1" s="1"/>
  <c r="R100" i="1"/>
  <c r="S100" i="1" s="1"/>
  <c r="T100" i="1" s="1"/>
  <c r="R62" i="1"/>
  <c r="S62" i="1" s="1"/>
  <c r="T62" i="1" s="1"/>
  <c r="R16" i="1"/>
  <c r="S16" i="1" s="1"/>
  <c r="T1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福森栄次</author>
  </authors>
  <commentList>
    <comment ref="G1" authorId="0" shapeId="0" xr:uid="{886971AE-1BC3-4E1B-8CA9-857ACA4053D0}">
      <text>
        <r>
          <rPr>
            <b/>
            <sz val="9"/>
            <color indexed="81"/>
            <rFont val="MS P ゴシック"/>
            <family val="3"/>
            <charset val="128"/>
          </rPr>
          <t>ρ=U+jV
=(Z-1)/(Z+1)
where Z=Zx/Z0</t>
        </r>
      </text>
    </comment>
    <comment ref="H1" authorId="0" shapeId="0" xr:uid="{403774EC-C8DF-4947-B967-E8F9DADA5088}">
      <text>
        <r>
          <rPr>
            <b/>
            <sz val="9"/>
            <color indexed="81"/>
            <rFont val="MS P ゴシック"/>
            <family val="3"/>
            <charset val="128"/>
          </rPr>
          <t>ρ=U+jV
=(Z-1)/(Z+1)
where Z=Zx/Z0</t>
        </r>
      </text>
    </comment>
    <comment ref="I1" authorId="0" shapeId="0" xr:uid="{6DC713AB-67FB-4357-84B0-5CCB202D2843}">
      <text>
        <r>
          <rPr>
            <b/>
            <sz val="9"/>
            <color indexed="81"/>
            <rFont val="MS P ゴシック"/>
            <family val="3"/>
            <charset val="128"/>
          </rPr>
          <t>Zx/Z0=r+jx</t>
        </r>
      </text>
    </comment>
    <comment ref="J1" authorId="0" shapeId="0" xr:uid="{A037FBFA-8EA9-461A-AA5D-8723613676FC}">
      <text>
        <r>
          <rPr>
            <b/>
            <sz val="9"/>
            <color indexed="81"/>
            <rFont val="MS P ゴシック"/>
            <family val="3"/>
            <charset val="128"/>
          </rPr>
          <t>Zx/Z0=r+jx</t>
        </r>
      </text>
    </comment>
    <comment ref="K1" authorId="0" shapeId="0" xr:uid="{40E749CD-D863-46CD-8071-32A126024521}">
      <text>
        <r>
          <rPr>
            <b/>
            <sz val="9"/>
            <color indexed="81"/>
            <rFont val="MS P ゴシック"/>
            <family val="3"/>
            <charset val="128"/>
          </rPr>
          <t>50=Z0</t>
        </r>
      </text>
    </comment>
    <comment ref="L1" authorId="0" shapeId="0" xr:uid="{2D1FBA2B-E7FE-4F91-A43A-B21AAF5E428A}">
      <text>
        <r>
          <rPr>
            <b/>
            <sz val="9"/>
            <color indexed="81"/>
            <rFont val="MS P ゴシック"/>
            <family val="3"/>
            <charset val="128"/>
          </rPr>
          <t>50=Z0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福森栄次</author>
  </authors>
  <commentList>
    <comment ref="G1" authorId="0" shapeId="0" xr:uid="{50F89619-C9B6-48B8-A594-031B539CA7BB}">
      <text>
        <r>
          <rPr>
            <b/>
            <sz val="9"/>
            <color indexed="81"/>
            <rFont val="MS P ゴシック"/>
            <family val="3"/>
            <charset val="128"/>
          </rPr>
          <t>ρ=U+jV
=(Z-1)/(Z+1)
where Z=Zx/Z0</t>
        </r>
      </text>
    </comment>
    <comment ref="H1" authorId="0" shapeId="0" xr:uid="{B1A85FAF-2492-4D92-B632-EB0DCCFB6A7A}">
      <text>
        <r>
          <rPr>
            <b/>
            <sz val="9"/>
            <color indexed="81"/>
            <rFont val="MS P ゴシック"/>
            <family val="3"/>
            <charset val="128"/>
          </rPr>
          <t>ρ=U+jV
=(Z-1)/(Z+1)
where Z=Zx/Z0</t>
        </r>
      </text>
    </comment>
    <comment ref="I1" authorId="0" shapeId="0" xr:uid="{877E7A36-D060-421F-AA39-3185D2BAE6EC}">
      <text>
        <r>
          <rPr>
            <b/>
            <sz val="9"/>
            <color indexed="81"/>
            <rFont val="MS P ゴシック"/>
            <family val="3"/>
            <charset val="128"/>
          </rPr>
          <t>Zx/Z0=r+jx</t>
        </r>
      </text>
    </comment>
    <comment ref="J1" authorId="0" shapeId="0" xr:uid="{0E3C7A42-0DA0-49F8-AC0E-D2543F8156BC}">
      <text>
        <r>
          <rPr>
            <b/>
            <sz val="9"/>
            <color indexed="81"/>
            <rFont val="MS P ゴシック"/>
            <family val="3"/>
            <charset val="128"/>
          </rPr>
          <t>Zx/Z0=r+jx</t>
        </r>
      </text>
    </comment>
    <comment ref="K1" authorId="0" shapeId="0" xr:uid="{60D0FB96-1BB5-4543-A534-A0692EA89C1E}">
      <text>
        <r>
          <rPr>
            <b/>
            <sz val="9"/>
            <color indexed="81"/>
            <rFont val="MS P ゴシック"/>
            <family val="3"/>
            <charset val="128"/>
          </rPr>
          <t>50=Z0</t>
        </r>
      </text>
    </comment>
    <comment ref="L1" authorId="0" shapeId="0" xr:uid="{5C49E03B-EBC6-4D73-A700-09378DF8A68C}">
      <text>
        <r>
          <rPr>
            <b/>
            <sz val="9"/>
            <color indexed="81"/>
            <rFont val="MS P ゴシック"/>
            <family val="3"/>
            <charset val="128"/>
          </rPr>
          <t>50=Z0</t>
        </r>
      </text>
    </comment>
  </commentList>
</comments>
</file>

<file path=xl/sharedStrings.xml><?xml version="1.0" encoding="utf-8"?>
<sst xmlns="http://schemas.openxmlformats.org/spreadsheetml/2006/main" count="36" uniqueCount="25">
  <si>
    <t>f[Hz]</t>
    <phoneticPr fontId="18"/>
  </si>
  <si>
    <t>angleθ[Deg]</t>
    <phoneticPr fontId="18"/>
  </si>
  <si>
    <t>f[MHz]</t>
    <phoneticPr fontId="18"/>
  </si>
  <si>
    <t>angleθ[Rad]</t>
    <phoneticPr fontId="18"/>
  </si>
  <si>
    <t>r</t>
    <phoneticPr fontId="18"/>
  </si>
  <si>
    <t>x</t>
    <phoneticPr fontId="18"/>
  </si>
  <si>
    <t>R=r*50</t>
    <phoneticPr fontId="18"/>
  </si>
  <si>
    <t>X=x*50</t>
    <phoneticPr fontId="18"/>
  </si>
  <si>
    <t>Z0</t>
  </si>
  <si>
    <t>|ρ|</t>
  </si>
  <si>
    <t>SWR(re-compute)</t>
    <phoneticPr fontId="18"/>
  </si>
  <si>
    <t>SWR(nanoVNA)</t>
    <phoneticPr fontId="18"/>
  </si>
  <si>
    <t>Γ=|ρ|</t>
    <phoneticPr fontId="18"/>
  </si>
  <si>
    <t>U=ρ(real)=Γcos(θ)</t>
    <phoneticPr fontId="18"/>
  </si>
  <si>
    <t>V=ρ(img)=Γsin(θ)</t>
    <phoneticPr fontId="18"/>
  </si>
  <si>
    <t>|Zx|</t>
    <phoneticPr fontId="18"/>
  </si>
  <si>
    <t>Zx</t>
    <phoneticPr fontId="18"/>
  </si>
  <si>
    <t>Zx-Z0</t>
    <phoneticPr fontId="18"/>
  </si>
  <si>
    <t>Zx+Z0</t>
    <phoneticPr fontId="18"/>
  </si>
  <si>
    <t>ρ=(Zx-Z0)/(Zx+Z0)</t>
    <phoneticPr fontId="18"/>
  </si>
  <si>
    <t>測定項目</t>
    <rPh sb="0" eb="4">
      <t>ソクテイコウモク</t>
    </rPh>
    <phoneticPr fontId="18"/>
  </si>
  <si>
    <t>必須演算項目</t>
    <rPh sb="0" eb="2">
      <t>ヒッスウ</t>
    </rPh>
    <rPh sb="2" eb="6">
      <t>エンザンコウモク</t>
    </rPh>
    <phoneticPr fontId="18"/>
  </si>
  <si>
    <t>検証用演算</t>
    <rPh sb="0" eb="3">
      <t>ケンショウヨウ</t>
    </rPh>
    <rPh sb="3" eb="5">
      <t>エンザン</t>
    </rPh>
    <phoneticPr fontId="18"/>
  </si>
  <si>
    <t>|ρ|</t>
    <phoneticPr fontId="18"/>
  </si>
  <si>
    <t>θ[deg]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</si>
</sst>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33" borderId="10" xfId="0" applyFill="1" applyBorder="1" applyAlignment="1">
      <alignment horizontal="center" vertical="center"/>
    </xf>
    <xf numFmtId="0" fontId="0" fillId="0" borderId="10" xfId="0" applyBorder="1">
      <alignment vertical="center"/>
    </xf>
    <xf numFmtId="0" fontId="0" fillId="35" borderId="1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4" borderId="10" xfId="0" applyFill="1" applyBorder="1" applyAlignment="1">
      <alignment horizontal="center" vertical="center"/>
    </xf>
    <xf numFmtId="0" fontId="0" fillId="35" borderId="0" xfId="0" applyFill="1" applyAlignment="1">
      <alignment horizontal="center" vertical="center"/>
    </xf>
    <xf numFmtId="0" fontId="0" fillId="36" borderId="0" xfId="0" applyFill="1">
      <alignment vertical="center"/>
    </xf>
    <xf numFmtId="0" fontId="0" fillId="37" borderId="0" xfId="0" applyFill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udy-of-1to4-Balu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Z0atdovera3.176"/>
      <sheetName val="Graphs"/>
      <sheetName val="Z0 being from f3"/>
      <sheetName val="Case 1"/>
      <sheetName val="Case 2"/>
      <sheetName val="Case 3"/>
      <sheetName val="Case 4"/>
      <sheetName val="Case 5"/>
      <sheetName val="Case6"/>
      <sheetName val="Case7"/>
      <sheetName val="case 8"/>
      <sheetName val="Case 8prime"/>
      <sheetName val="SWR(f3&amp;fnew)"/>
      <sheetName val="SWR(f7)"/>
      <sheetName val="SWR(f2)"/>
      <sheetName val="SWR(f3)"/>
      <sheetName val="SWR(f1)"/>
      <sheetName val="SWR(f8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J1" t="str">
            <v>SWR(D/a=3.176, Core=140#43)</v>
          </cell>
        </row>
        <row r="2">
          <cell r="A2">
            <v>0</v>
          </cell>
        </row>
        <row r="3">
          <cell r="A3">
            <v>0.75</v>
          </cell>
          <cell r="J3">
            <v>1.0622277220658924</v>
          </cell>
        </row>
        <row r="4">
          <cell r="A4">
            <v>1.5</v>
          </cell>
          <cell r="J4">
            <v>1.0285570681311222</v>
          </cell>
        </row>
        <row r="5">
          <cell r="A5">
            <v>2.25</v>
          </cell>
          <cell r="J5">
            <v>1.0185743971570171</v>
          </cell>
        </row>
        <row r="6">
          <cell r="A6">
            <v>3</v>
          </cell>
          <cell r="J6">
            <v>1.0140983719635042</v>
          </cell>
        </row>
        <row r="7">
          <cell r="A7">
            <v>3.75</v>
          </cell>
          <cell r="J7">
            <v>1.0116796390578033</v>
          </cell>
        </row>
        <row r="8">
          <cell r="A8">
            <v>4.5</v>
          </cell>
          <cell r="J8">
            <v>1.0106571642679312</v>
          </cell>
        </row>
        <row r="9">
          <cell r="A9">
            <v>5.25</v>
          </cell>
          <cell r="J9">
            <v>1.008269621065798</v>
          </cell>
        </row>
        <row r="10">
          <cell r="A10">
            <v>6</v>
          </cell>
          <cell r="J10">
            <v>1.0072919224522292</v>
          </cell>
        </row>
        <row r="11">
          <cell r="A11">
            <v>6.75</v>
          </cell>
          <cell r="J11">
            <v>1.0074914351645028</v>
          </cell>
        </row>
        <row r="12">
          <cell r="A12">
            <v>7.5</v>
          </cell>
          <cell r="J12">
            <v>1.0076872306224081</v>
          </cell>
        </row>
        <row r="13">
          <cell r="A13">
            <v>8.25</v>
          </cell>
          <cell r="J13">
            <v>1.0058295321259889</v>
          </cell>
        </row>
        <row r="14">
          <cell r="A14">
            <v>9</v>
          </cell>
          <cell r="J14">
            <v>1.0054716637594607</v>
          </cell>
        </row>
        <row r="15">
          <cell r="A15">
            <v>9.75</v>
          </cell>
          <cell r="J15">
            <v>1.0044492540693</v>
          </cell>
        </row>
        <row r="16">
          <cell r="A16">
            <v>10.5</v>
          </cell>
          <cell r="J16">
            <v>1.0045683671111501</v>
          </cell>
        </row>
        <row r="17">
          <cell r="A17">
            <v>11.25</v>
          </cell>
          <cell r="J17">
            <v>1.0046105921669839</v>
          </cell>
        </row>
        <row r="18">
          <cell r="A18">
            <v>12</v>
          </cell>
          <cell r="J18">
            <v>1.0044270279143492</v>
          </cell>
        </row>
        <row r="19">
          <cell r="A19">
            <v>12.75</v>
          </cell>
          <cell r="J19">
            <v>1.0040288458382347</v>
          </cell>
        </row>
        <row r="20">
          <cell r="A20">
            <v>13.5</v>
          </cell>
          <cell r="J20">
            <v>1.0031109052237905</v>
          </cell>
        </row>
        <row r="21">
          <cell r="A21">
            <v>14.25</v>
          </cell>
          <cell r="J21">
            <v>1.0027909581298131</v>
          </cell>
        </row>
        <row r="22">
          <cell r="A22">
            <v>15</v>
          </cell>
          <cell r="J22">
            <v>1.0038538979754488</v>
          </cell>
        </row>
        <row r="23">
          <cell r="A23">
            <v>15.75</v>
          </cell>
          <cell r="J23">
            <v>1.0039563704145802</v>
          </cell>
        </row>
        <row r="24">
          <cell r="A24">
            <v>16.5</v>
          </cell>
          <cell r="J24">
            <v>1.0036998169845281</v>
          </cell>
        </row>
        <row r="25">
          <cell r="A25">
            <v>17.25</v>
          </cell>
          <cell r="J25">
            <v>1.0044089536560714</v>
          </cell>
        </row>
        <row r="26">
          <cell r="A26">
            <v>18</v>
          </cell>
          <cell r="J26">
            <v>1.0053939783638153</v>
          </cell>
        </row>
        <row r="27">
          <cell r="A27">
            <v>18.75</v>
          </cell>
          <cell r="J27">
            <v>1.0061957344769845</v>
          </cell>
        </row>
        <row r="28">
          <cell r="A28">
            <v>19.5</v>
          </cell>
          <cell r="J28">
            <v>1.0064888928200022</v>
          </cell>
        </row>
        <row r="29">
          <cell r="A29">
            <v>20.25</v>
          </cell>
          <cell r="J29">
            <v>1.0069330309301323</v>
          </cell>
        </row>
        <row r="30">
          <cell r="A30">
            <v>21</v>
          </cell>
          <cell r="J30">
            <v>1.0083926814940993</v>
          </cell>
        </row>
        <row r="31">
          <cell r="A31">
            <v>21.75</v>
          </cell>
          <cell r="J31">
            <v>1.0093868349762236</v>
          </cell>
        </row>
        <row r="32">
          <cell r="A32">
            <v>22.5</v>
          </cell>
          <cell r="J32">
            <v>1.010548097758309</v>
          </cell>
        </row>
        <row r="33">
          <cell r="A33">
            <v>23.25</v>
          </cell>
          <cell r="J33">
            <v>1.0116844898257435</v>
          </cell>
        </row>
        <row r="34">
          <cell r="A34">
            <v>24</v>
          </cell>
          <cell r="J34">
            <v>1.0129471668158179</v>
          </cell>
        </row>
        <row r="35">
          <cell r="A35">
            <v>24.75</v>
          </cell>
          <cell r="J35">
            <v>1.0136843602326888</v>
          </cell>
        </row>
        <row r="36">
          <cell r="A36">
            <v>25.5</v>
          </cell>
          <cell r="J36">
            <v>1.0138734191753844</v>
          </cell>
        </row>
        <row r="37">
          <cell r="A37">
            <v>26.25</v>
          </cell>
          <cell r="J37">
            <v>1.0164511765537876</v>
          </cell>
        </row>
        <row r="38">
          <cell r="A38">
            <v>27</v>
          </cell>
          <cell r="J38">
            <v>1.0162125780771849</v>
          </cell>
        </row>
        <row r="39">
          <cell r="A39">
            <v>27.75</v>
          </cell>
          <cell r="J39">
            <v>1.0193224659368965</v>
          </cell>
        </row>
        <row r="40">
          <cell r="A40">
            <v>28.5</v>
          </cell>
          <cell r="J40">
            <v>1.0205551347562398</v>
          </cell>
        </row>
        <row r="41">
          <cell r="A41">
            <v>29.25</v>
          </cell>
          <cell r="J41">
            <v>1.0207808779554761</v>
          </cell>
        </row>
        <row r="42">
          <cell r="A42">
            <v>30</v>
          </cell>
          <cell r="J42">
            <v>1.0214352311656867</v>
          </cell>
        </row>
        <row r="43">
          <cell r="A43">
            <v>30.75</v>
          </cell>
          <cell r="J43">
            <v>1.0243855181321413</v>
          </cell>
        </row>
        <row r="44">
          <cell r="A44">
            <v>31.5</v>
          </cell>
          <cell r="J44">
            <v>1.025113953608858</v>
          </cell>
        </row>
        <row r="45">
          <cell r="A45">
            <v>32.25</v>
          </cell>
          <cell r="J45">
            <v>1.0265399358409444</v>
          </cell>
        </row>
        <row r="46">
          <cell r="A46">
            <v>33</v>
          </cell>
          <cell r="J46">
            <v>1.0283741155719737</v>
          </cell>
        </row>
        <row r="47">
          <cell r="A47">
            <v>33.75</v>
          </cell>
          <cell r="J47">
            <v>1.0295877317847786</v>
          </cell>
        </row>
        <row r="48">
          <cell r="A48">
            <v>34.5</v>
          </cell>
          <cell r="J48">
            <v>1.0316129775981706</v>
          </cell>
        </row>
        <row r="49">
          <cell r="A49">
            <v>35.25</v>
          </cell>
          <cell r="J49">
            <v>1.0327835867919974</v>
          </cell>
        </row>
        <row r="50">
          <cell r="A50">
            <v>36</v>
          </cell>
          <cell r="J50">
            <v>1.0345986895231705</v>
          </cell>
        </row>
        <row r="51">
          <cell r="A51">
            <v>36.75</v>
          </cell>
          <cell r="J51">
            <v>1.0373893160104788</v>
          </cell>
        </row>
        <row r="52">
          <cell r="A52">
            <v>37.5</v>
          </cell>
          <cell r="J52">
            <v>1.040552881665465</v>
          </cell>
        </row>
        <row r="53">
          <cell r="A53">
            <v>38.25</v>
          </cell>
          <cell r="J53">
            <v>1.043420025712219</v>
          </cell>
        </row>
        <row r="54">
          <cell r="A54">
            <v>39</v>
          </cell>
          <cell r="J54">
            <v>1.048491950862652</v>
          </cell>
        </row>
        <row r="55">
          <cell r="A55">
            <v>39.75</v>
          </cell>
          <cell r="J55">
            <v>1.0495518913575508</v>
          </cell>
        </row>
        <row r="56">
          <cell r="A56">
            <v>40.5</v>
          </cell>
          <cell r="J56">
            <v>1.0489890105382251</v>
          </cell>
        </row>
        <row r="57">
          <cell r="A57">
            <v>41.25</v>
          </cell>
          <cell r="J57">
            <v>1.0503578834229188</v>
          </cell>
        </row>
        <row r="58">
          <cell r="A58">
            <v>42</v>
          </cell>
          <cell r="J58">
            <v>1.0523368771804982</v>
          </cell>
        </row>
        <row r="59">
          <cell r="A59">
            <v>42.75</v>
          </cell>
          <cell r="J59">
            <v>1.0540869678086466</v>
          </cell>
        </row>
        <row r="60">
          <cell r="A60">
            <v>43.5</v>
          </cell>
          <cell r="J60">
            <v>1.056779148029261</v>
          </cell>
        </row>
        <row r="61">
          <cell r="A61">
            <v>44.25</v>
          </cell>
          <cell r="J61">
            <v>1.0588341391597607</v>
          </cell>
        </row>
        <row r="62">
          <cell r="A62">
            <v>45</v>
          </cell>
          <cell r="J62">
            <v>1.0615545842410912</v>
          </cell>
        </row>
        <row r="63">
          <cell r="A63">
            <v>45.75</v>
          </cell>
          <cell r="J63">
            <v>1.0631824408938872</v>
          </cell>
        </row>
        <row r="64">
          <cell r="A64">
            <v>46.5</v>
          </cell>
          <cell r="J64">
            <v>1.0655324199950449</v>
          </cell>
        </row>
        <row r="65">
          <cell r="A65">
            <v>47.25</v>
          </cell>
          <cell r="J65">
            <v>1.0667627617032318</v>
          </cell>
        </row>
        <row r="66">
          <cell r="A66">
            <v>48</v>
          </cell>
          <cell r="J66">
            <v>1.0700018400261326</v>
          </cell>
        </row>
        <row r="67">
          <cell r="A67">
            <v>48.75</v>
          </cell>
          <cell r="J67">
            <v>1.0717419574384994</v>
          </cell>
        </row>
        <row r="68">
          <cell r="A68">
            <v>49.5</v>
          </cell>
          <cell r="J68">
            <v>1.0740754572921047</v>
          </cell>
        </row>
        <row r="69">
          <cell r="A69">
            <v>50.25</v>
          </cell>
          <cell r="J69">
            <v>1.0763775224491396</v>
          </cell>
        </row>
        <row r="70">
          <cell r="A70">
            <v>51</v>
          </cell>
          <cell r="J70">
            <v>1.0792179498483629</v>
          </cell>
        </row>
        <row r="71">
          <cell r="A71">
            <v>51.75</v>
          </cell>
          <cell r="J71">
            <v>1.0809760907207275</v>
          </cell>
        </row>
        <row r="72">
          <cell r="A72">
            <v>52.5</v>
          </cell>
          <cell r="J72">
            <v>1.0840420942904065</v>
          </cell>
        </row>
        <row r="73">
          <cell r="A73">
            <v>53.25</v>
          </cell>
          <cell r="J73">
            <v>1.0862031571654254</v>
          </cell>
        </row>
        <row r="74">
          <cell r="A74">
            <v>54</v>
          </cell>
          <cell r="J74">
            <v>1.0898293298997919</v>
          </cell>
        </row>
        <row r="75">
          <cell r="A75">
            <v>54.75</v>
          </cell>
          <cell r="J75">
            <v>1.0926302305991449</v>
          </cell>
        </row>
        <row r="76">
          <cell r="A76">
            <v>55.5</v>
          </cell>
          <cell r="J76">
            <v>1.0957941789100065</v>
          </cell>
        </row>
        <row r="77">
          <cell r="A77">
            <v>56.25</v>
          </cell>
          <cell r="J77">
            <v>1.0976007198001116</v>
          </cell>
        </row>
        <row r="78">
          <cell r="A78">
            <v>57</v>
          </cell>
          <cell r="J78">
            <v>1.1009057104597997</v>
          </cell>
        </row>
        <row r="79">
          <cell r="A79">
            <v>57.75</v>
          </cell>
          <cell r="J79">
            <v>1.1032838100891313</v>
          </cell>
        </row>
        <row r="80">
          <cell r="A80">
            <v>58.5</v>
          </cell>
          <cell r="J80">
            <v>1.1068321650661022</v>
          </cell>
        </row>
        <row r="81">
          <cell r="A81">
            <v>59.25</v>
          </cell>
          <cell r="J81">
            <v>1.1100756464521422</v>
          </cell>
        </row>
        <row r="82">
          <cell r="A82">
            <v>60</v>
          </cell>
          <cell r="J82">
            <v>1.1121933418352796</v>
          </cell>
        </row>
        <row r="83">
          <cell r="A83">
            <v>60.75</v>
          </cell>
          <cell r="J83">
            <v>1.1157768264858379</v>
          </cell>
        </row>
        <row r="84">
          <cell r="A84">
            <v>61.5</v>
          </cell>
          <cell r="J84">
            <v>1.1195775491744315</v>
          </cell>
        </row>
        <row r="85">
          <cell r="A85">
            <v>62.25</v>
          </cell>
          <cell r="J85">
            <v>1.1235242885063483</v>
          </cell>
        </row>
        <row r="86">
          <cell r="A86">
            <v>63</v>
          </cell>
          <cell r="J86">
            <v>1.1265606205233027</v>
          </cell>
        </row>
        <row r="87">
          <cell r="A87">
            <v>63.75</v>
          </cell>
          <cell r="J87">
            <v>1.12964826289269</v>
          </cell>
        </row>
        <row r="88">
          <cell r="A88">
            <v>64.5</v>
          </cell>
          <cell r="J88">
            <v>1.1336873430321115</v>
          </cell>
        </row>
        <row r="89">
          <cell r="A89">
            <v>65.25</v>
          </cell>
          <cell r="J89">
            <v>1.1370933620256711</v>
          </cell>
        </row>
        <row r="90">
          <cell r="A90">
            <v>66</v>
          </cell>
          <cell r="J90">
            <v>1.1408044041898824</v>
          </cell>
        </row>
        <row r="91">
          <cell r="A91">
            <v>66.75</v>
          </cell>
          <cell r="J91">
            <v>1.1445080458735206</v>
          </cell>
        </row>
        <row r="92">
          <cell r="A92">
            <v>67.5</v>
          </cell>
          <cell r="J92">
            <v>1.1486712640715431</v>
          </cell>
        </row>
        <row r="93">
          <cell r="A93">
            <v>68.25</v>
          </cell>
          <cell r="J93">
            <v>1.1514372405548028</v>
          </cell>
        </row>
        <row r="94">
          <cell r="A94">
            <v>69</v>
          </cell>
          <cell r="J94">
            <v>1.1563183283472958</v>
          </cell>
        </row>
        <row r="95">
          <cell r="A95">
            <v>69.75</v>
          </cell>
          <cell r="J95">
            <v>1.1594405001154522</v>
          </cell>
        </row>
        <row r="96">
          <cell r="A96">
            <v>70.5</v>
          </cell>
          <cell r="J96">
            <v>1.1635381289479281</v>
          </cell>
        </row>
        <row r="97">
          <cell r="A97">
            <v>71.25</v>
          </cell>
          <cell r="J97">
            <v>1.1673167721225757</v>
          </cell>
        </row>
        <row r="98">
          <cell r="A98">
            <v>72</v>
          </cell>
          <cell r="J98">
            <v>1.1707593061866219</v>
          </cell>
        </row>
        <row r="99">
          <cell r="A99">
            <v>72.75</v>
          </cell>
          <cell r="J99">
            <v>1.1762559551597143</v>
          </cell>
        </row>
        <row r="100">
          <cell r="A100">
            <v>73.5</v>
          </cell>
          <cell r="J100">
            <v>1.1795375879406862</v>
          </cell>
        </row>
        <row r="101">
          <cell r="A101">
            <v>74.25</v>
          </cell>
          <cell r="J101">
            <v>1.1844970980084526</v>
          </cell>
        </row>
        <row r="102">
          <cell r="A102">
            <v>75</v>
          </cell>
          <cell r="J102">
            <v>1.1885866350804377</v>
          </cell>
        </row>
        <row r="103">
          <cell r="A103">
            <v>75.75</v>
          </cell>
          <cell r="J103">
            <v>1.1938583850127225</v>
          </cell>
        </row>
        <row r="104">
          <cell r="A104">
            <v>76.5</v>
          </cell>
          <cell r="J104">
            <v>1.1971154100663157</v>
          </cell>
        </row>
        <row r="105">
          <cell r="A105">
            <v>77.25</v>
          </cell>
          <cell r="J105">
            <v>1.2018417900921419</v>
          </cell>
        </row>
        <row r="106">
          <cell r="A106">
            <v>78</v>
          </cell>
          <cell r="J106">
            <v>1.2062919752695924</v>
          </cell>
        </row>
        <row r="107">
          <cell r="A107">
            <v>78.75</v>
          </cell>
          <cell r="J107">
            <v>1.2106885106795722</v>
          </cell>
        </row>
        <row r="108">
          <cell r="A108">
            <v>79.5</v>
          </cell>
          <cell r="J108">
            <v>1.2157241342701177</v>
          </cell>
        </row>
        <row r="109">
          <cell r="A109">
            <v>80.25</v>
          </cell>
          <cell r="J109">
            <v>1.2203775319355261</v>
          </cell>
        </row>
        <row r="110">
          <cell r="A110">
            <v>81</v>
          </cell>
          <cell r="J110">
            <v>1.225121100795483</v>
          </cell>
        </row>
        <row r="111">
          <cell r="A111">
            <v>81.75</v>
          </cell>
          <cell r="J111">
            <v>1.2282999177274461</v>
          </cell>
        </row>
        <row r="112">
          <cell r="A112">
            <v>82.5</v>
          </cell>
          <cell r="J112">
            <v>1.2350569770150743</v>
          </cell>
        </row>
        <row r="113">
          <cell r="A113">
            <v>83.25</v>
          </cell>
          <cell r="J113">
            <v>1.2380466238833117</v>
          </cell>
        </row>
        <row r="114">
          <cell r="A114">
            <v>84</v>
          </cell>
          <cell r="J114">
            <v>1.2448910959707102</v>
          </cell>
        </row>
        <row r="115">
          <cell r="A115">
            <v>84.75</v>
          </cell>
          <cell r="J115">
            <v>1.2495453390624516</v>
          </cell>
        </row>
        <row r="116">
          <cell r="A116">
            <v>85.5</v>
          </cell>
          <cell r="J116">
            <v>1.2539942654914296</v>
          </cell>
        </row>
        <row r="117">
          <cell r="A117">
            <v>86.25</v>
          </cell>
          <cell r="J117">
            <v>1.2594661216673801</v>
          </cell>
        </row>
        <row r="118">
          <cell r="A118">
            <v>87</v>
          </cell>
          <cell r="J118">
            <v>1.2638349561237139</v>
          </cell>
        </row>
        <row r="119">
          <cell r="A119">
            <v>87.75</v>
          </cell>
          <cell r="J119">
            <v>1.2692043382962719</v>
          </cell>
        </row>
        <row r="120">
          <cell r="A120">
            <v>88.5</v>
          </cell>
          <cell r="J120">
            <v>1.2736925198803604</v>
          </cell>
        </row>
        <row r="121">
          <cell r="A121">
            <v>89.25</v>
          </cell>
          <cell r="J121">
            <v>1.2798772618050394</v>
          </cell>
        </row>
        <row r="122">
          <cell r="A122">
            <v>90</v>
          </cell>
          <cell r="J122">
            <v>1.2851512130871643</v>
          </cell>
        </row>
        <row r="123">
          <cell r="A123">
            <v>90.75</v>
          </cell>
          <cell r="J123">
            <v>1.2905643747857218</v>
          </cell>
        </row>
        <row r="124">
          <cell r="A124">
            <v>91.5</v>
          </cell>
          <cell r="J124">
            <v>1.2957247749173078</v>
          </cell>
        </row>
        <row r="125">
          <cell r="A125">
            <v>92.25</v>
          </cell>
          <cell r="J125">
            <v>1.3005542603812257</v>
          </cell>
        </row>
        <row r="126">
          <cell r="A126">
            <v>93</v>
          </cell>
          <cell r="J126">
            <v>1.3045144600839782</v>
          </cell>
        </row>
        <row r="127">
          <cell r="A127">
            <v>93.75</v>
          </cell>
          <cell r="J127">
            <v>1.3127162223617361</v>
          </cell>
        </row>
        <row r="128">
          <cell r="A128">
            <v>94.5</v>
          </cell>
          <cell r="J128">
            <v>1.3176010820662847</v>
          </cell>
        </row>
        <row r="129">
          <cell r="A129">
            <v>95.25</v>
          </cell>
          <cell r="J129">
            <v>1.3211219802812462</v>
          </cell>
        </row>
        <row r="130">
          <cell r="A130">
            <v>96</v>
          </cell>
          <cell r="J130">
            <v>1.3291798517578401</v>
          </cell>
        </row>
        <row r="131">
          <cell r="A131">
            <v>96.75</v>
          </cell>
          <cell r="J131">
            <v>1.3359464277066537</v>
          </cell>
        </row>
        <row r="132">
          <cell r="A132">
            <v>97.5</v>
          </cell>
          <cell r="J132">
            <v>1.3443201508959268</v>
          </cell>
        </row>
        <row r="133">
          <cell r="A133">
            <v>98.25</v>
          </cell>
          <cell r="J133">
            <v>1.3502609258254579</v>
          </cell>
        </row>
        <row r="134">
          <cell r="A134">
            <v>99</v>
          </cell>
          <cell r="J134">
            <v>1.3547447313610217</v>
          </cell>
        </row>
        <row r="135">
          <cell r="A135">
            <v>99.75</v>
          </cell>
          <cell r="J135">
            <v>1.3610949337302731</v>
          </cell>
        </row>
        <row r="136">
          <cell r="A136">
            <v>100.5</v>
          </cell>
          <cell r="J136">
            <v>1.3648190378742591</v>
          </cell>
        </row>
        <row r="137">
          <cell r="A137">
            <v>101.25</v>
          </cell>
          <cell r="J137">
            <v>1.3727601496296031</v>
          </cell>
        </row>
        <row r="138">
          <cell r="A138">
            <v>102</v>
          </cell>
          <cell r="J138">
            <v>1.3804672636711559</v>
          </cell>
        </row>
        <row r="139">
          <cell r="A139">
            <v>102.75</v>
          </cell>
          <cell r="J139">
            <v>1.3886848252013773</v>
          </cell>
        </row>
        <row r="140">
          <cell r="A140">
            <v>103.5</v>
          </cell>
          <cell r="J140">
            <v>1.3980308412836562</v>
          </cell>
        </row>
        <row r="141">
          <cell r="A141">
            <v>104.25</v>
          </cell>
          <cell r="J141">
            <v>1.4065445767131497</v>
          </cell>
        </row>
        <row r="142">
          <cell r="A142">
            <v>105</v>
          </cell>
          <cell r="J142">
            <v>1.4136735241584635</v>
          </cell>
        </row>
        <row r="143">
          <cell r="A143">
            <v>105.75</v>
          </cell>
          <cell r="J143">
            <v>1.4216776846217871</v>
          </cell>
        </row>
        <row r="144">
          <cell r="A144">
            <v>106.5</v>
          </cell>
          <cell r="J144">
            <v>1.4299755303814212</v>
          </cell>
        </row>
        <row r="145">
          <cell r="A145">
            <v>107.25</v>
          </cell>
          <cell r="J145">
            <v>1.4383352287859625</v>
          </cell>
        </row>
        <row r="146">
          <cell r="A146">
            <v>108</v>
          </cell>
          <cell r="J146">
            <v>1.4459020131953462</v>
          </cell>
        </row>
        <row r="147">
          <cell r="A147">
            <v>108.75</v>
          </cell>
          <cell r="J147">
            <v>1.4552684954905524</v>
          </cell>
        </row>
        <row r="148">
          <cell r="A148">
            <v>109.5</v>
          </cell>
          <cell r="J148">
            <v>1.4638774285796894</v>
          </cell>
        </row>
        <row r="149">
          <cell r="A149">
            <v>110.25</v>
          </cell>
          <cell r="J149">
            <v>1.4706698584681903</v>
          </cell>
        </row>
        <row r="150">
          <cell r="A150">
            <v>111</v>
          </cell>
          <cell r="J150">
            <v>1.4788616528090415</v>
          </cell>
        </row>
        <row r="151">
          <cell r="A151">
            <v>111.75</v>
          </cell>
          <cell r="J151">
            <v>1.486277382548717</v>
          </cell>
        </row>
        <row r="152">
          <cell r="A152">
            <v>112.5</v>
          </cell>
          <cell r="J152">
            <v>1.4922161553171818</v>
          </cell>
        </row>
        <row r="153">
          <cell r="A153">
            <v>113.25</v>
          </cell>
          <cell r="J153">
            <v>1.5007018785042714</v>
          </cell>
        </row>
        <row r="154">
          <cell r="A154">
            <v>114</v>
          </cell>
          <cell r="J154">
            <v>1.5094233571003732</v>
          </cell>
        </row>
        <row r="155">
          <cell r="A155">
            <v>114.75</v>
          </cell>
          <cell r="J155">
            <v>1.5182305841160224</v>
          </cell>
        </row>
        <row r="156">
          <cell r="A156">
            <v>115.5</v>
          </cell>
          <cell r="J156">
            <v>1.5298430632212023</v>
          </cell>
        </row>
        <row r="157">
          <cell r="A157">
            <v>116.25</v>
          </cell>
          <cell r="J157">
            <v>1.5396349566847289</v>
          </cell>
        </row>
        <row r="158">
          <cell r="A158">
            <v>117</v>
          </cell>
          <cell r="J158">
            <v>1.5502164857521983</v>
          </cell>
        </row>
        <row r="159">
          <cell r="A159">
            <v>117.75</v>
          </cell>
          <cell r="J159">
            <v>1.5610367571756585</v>
          </cell>
        </row>
        <row r="160">
          <cell r="A160">
            <v>118.5</v>
          </cell>
          <cell r="J160">
            <v>1.5700516256802164</v>
          </cell>
        </row>
        <row r="161">
          <cell r="A161">
            <v>119.25</v>
          </cell>
          <cell r="J161">
            <v>1.5828514033452905</v>
          </cell>
        </row>
        <row r="162">
          <cell r="A162">
            <v>120</v>
          </cell>
          <cell r="J162">
            <v>1.5950310551702778</v>
          </cell>
        </row>
        <row r="163">
          <cell r="A163">
            <v>120.75</v>
          </cell>
          <cell r="J163">
            <v>1.6044317445102667</v>
          </cell>
        </row>
        <row r="164">
          <cell r="A164">
            <v>121.5</v>
          </cell>
          <cell r="J164">
            <v>1.6171102523786529</v>
          </cell>
        </row>
        <row r="165">
          <cell r="A165">
            <v>122.25</v>
          </cell>
          <cell r="J165">
            <v>1.6280014204686686</v>
          </cell>
        </row>
        <row r="166">
          <cell r="A166">
            <v>123</v>
          </cell>
          <cell r="J166">
            <v>1.637694861934377</v>
          </cell>
        </row>
        <row r="167">
          <cell r="A167">
            <v>123.75</v>
          </cell>
          <cell r="J167">
            <v>1.6479913838009141</v>
          </cell>
        </row>
        <row r="168">
          <cell r="A168">
            <v>124.5</v>
          </cell>
          <cell r="J168">
            <v>1.6567737250517844</v>
          </cell>
        </row>
        <row r="169">
          <cell r="A169">
            <v>125.25</v>
          </cell>
          <cell r="J169">
            <v>1.667278507004964</v>
          </cell>
        </row>
        <row r="170">
          <cell r="A170">
            <v>126</v>
          </cell>
          <cell r="J170">
            <v>1.6787348989914777</v>
          </cell>
        </row>
        <row r="171">
          <cell r="A171">
            <v>126.75</v>
          </cell>
          <cell r="J171">
            <v>1.688148717726391</v>
          </cell>
        </row>
        <row r="172">
          <cell r="A172">
            <v>127.5</v>
          </cell>
          <cell r="J172">
            <v>1.6964662500951322</v>
          </cell>
        </row>
        <row r="173">
          <cell r="A173">
            <v>128.25</v>
          </cell>
          <cell r="J173">
            <v>1.706080768291234</v>
          </cell>
        </row>
        <row r="174">
          <cell r="A174">
            <v>129</v>
          </cell>
          <cell r="J174">
            <v>1.7128962042722415</v>
          </cell>
        </row>
        <row r="175">
          <cell r="A175">
            <v>129.75</v>
          </cell>
          <cell r="J175">
            <v>1.7217131484160639</v>
          </cell>
        </row>
        <row r="176">
          <cell r="A176">
            <v>130.5</v>
          </cell>
          <cell r="J176">
            <v>1.7296972657555965</v>
          </cell>
        </row>
        <row r="177">
          <cell r="A177">
            <v>131.25</v>
          </cell>
          <cell r="J177">
            <v>1.7375547642374216</v>
          </cell>
        </row>
        <row r="178">
          <cell r="A178">
            <v>132</v>
          </cell>
          <cell r="J178">
            <v>1.7472180658943641</v>
          </cell>
        </row>
        <row r="179">
          <cell r="A179">
            <v>132.75</v>
          </cell>
          <cell r="J179">
            <v>1.7556232647976227</v>
          </cell>
        </row>
        <row r="180">
          <cell r="A180">
            <v>133.5</v>
          </cell>
          <cell r="J180">
            <v>1.7643964903891471</v>
          </cell>
        </row>
        <row r="181">
          <cell r="A181">
            <v>134.25</v>
          </cell>
          <cell r="J181">
            <v>1.7720819955512861</v>
          </cell>
        </row>
        <row r="182">
          <cell r="A182">
            <v>135</v>
          </cell>
          <cell r="J182">
            <v>1.7788677361760807</v>
          </cell>
        </row>
        <row r="183">
          <cell r="A183">
            <v>135.75</v>
          </cell>
          <cell r="J183">
            <v>1.7868551727967452</v>
          </cell>
        </row>
        <row r="184">
          <cell r="A184">
            <v>136.5</v>
          </cell>
          <cell r="J184">
            <v>1.7935696760251179</v>
          </cell>
        </row>
        <row r="185">
          <cell r="A185">
            <v>137.25</v>
          </cell>
          <cell r="J185">
            <v>1.801819111749823</v>
          </cell>
        </row>
        <row r="186">
          <cell r="A186">
            <v>138</v>
          </cell>
          <cell r="J186">
            <v>1.8079088338405505</v>
          </cell>
        </row>
        <row r="187">
          <cell r="A187">
            <v>138.75</v>
          </cell>
          <cell r="J187">
            <v>1.8169753425930109</v>
          </cell>
        </row>
        <row r="188">
          <cell r="A188">
            <v>139.5</v>
          </cell>
          <cell r="J188">
            <v>1.8250605529684787</v>
          </cell>
        </row>
        <row r="189">
          <cell r="A189">
            <v>140.25</v>
          </cell>
          <cell r="J189">
            <v>1.8329669669157262</v>
          </cell>
        </row>
        <row r="190">
          <cell r="A190">
            <v>141</v>
          </cell>
          <cell r="J190">
            <v>1.8455931160298125</v>
          </cell>
        </row>
        <row r="191">
          <cell r="A191">
            <v>141.75</v>
          </cell>
          <cell r="J191">
            <v>1.8571093874304565</v>
          </cell>
        </row>
        <row r="192">
          <cell r="A192">
            <v>142.5</v>
          </cell>
          <cell r="J192">
            <v>1.8691845271144762</v>
          </cell>
        </row>
        <row r="193">
          <cell r="A193">
            <v>143.25</v>
          </cell>
          <cell r="J193">
            <v>1.8820314391746482</v>
          </cell>
        </row>
        <row r="194">
          <cell r="A194">
            <v>144</v>
          </cell>
          <cell r="J194">
            <v>1.8963299551308583</v>
          </cell>
        </row>
        <row r="195">
          <cell r="A195">
            <v>144.75</v>
          </cell>
          <cell r="J195">
            <v>1.9082767335135888</v>
          </cell>
        </row>
        <row r="196">
          <cell r="A196">
            <v>145.5</v>
          </cell>
          <cell r="J196">
            <v>1.9243426422573471</v>
          </cell>
        </row>
        <row r="197">
          <cell r="A197">
            <v>146.25</v>
          </cell>
          <cell r="J197">
            <v>1.9379601798300905</v>
          </cell>
        </row>
        <row r="198">
          <cell r="A198">
            <v>147</v>
          </cell>
          <cell r="J198">
            <v>1.9545365491939426</v>
          </cell>
        </row>
        <row r="199">
          <cell r="A199">
            <v>147.75</v>
          </cell>
          <cell r="J199">
            <v>1.9667920472267608</v>
          </cell>
        </row>
        <row r="200">
          <cell r="A200">
            <v>148.5</v>
          </cell>
          <cell r="J200">
            <v>1.982520540269737</v>
          </cell>
        </row>
        <row r="201">
          <cell r="A201">
            <v>149.25</v>
          </cell>
          <cell r="J201">
            <v>1.9986506927799139</v>
          </cell>
        </row>
        <row r="202">
          <cell r="A202">
            <v>150</v>
          </cell>
          <cell r="J202">
            <v>2.0114666140342705</v>
          </cell>
        </row>
      </sheetData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2"/>
  <sheetViews>
    <sheetView tabSelected="1" topLeftCell="H1" workbookViewId="0">
      <selection activeCell="O1" sqref="O1"/>
    </sheetView>
  </sheetViews>
  <sheetFormatPr defaultRowHeight="18.75"/>
  <cols>
    <col min="3" max="3" width="13.125" bestFit="1" customWidth="1"/>
    <col min="4" max="4" width="6.875" bestFit="1" customWidth="1"/>
    <col min="5" max="5" width="15" bestFit="1" customWidth="1"/>
    <col min="6" max="6" width="13.875" bestFit="1" customWidth="1"/>
    <col min="7" max="7" width="20.625" bestFit="1" customWidth="1"/>
    <col min="8" max="8" width="20.125" bestFit="1" customWidth="1"/>
    <col min="14" max="14" width="34.875" customWidth="1"/>
    <col min="15" max="15" width="3.625" bestFit="1" customWidth="1"/>
    <col min="18" max="18" width="18.5" customWidth="1"/>
    <col min="19" max="19" width="13.25" customWidth="1"/>
    <col min="20" max="20" width="15.875" bestFit="1" customWidth="1"/>
    <col min="22" max="22" width="13" bestFit="1" customWidth="1"/>
  </cols>
  <sheetData>
    <row r="1" spans="1:22" s="4" customFormat="1">
      <c r="A1" s="3" t="s">
        <v>0</v>
      </c>
      <c r="B1" s="3" t="s">
        <v>12</v>
      </c>
      <c r="C1" s="3" t="s">
        <v>1</v>
      </c>
      <c r="D1" s="1" t="s">
        <v>2</v>
      </c>
      <c r="E1" s="1" t="s">
        <v>11</v>
      </c>
      <c r="F1" s="1" t="s">
        <v>3</v>
      </c>
      <c r="G1" s="1" t="s">
        <v>13</v>
      </c>
      <c r="H1" s="1" t="s">
        <v>14</v>
      </c>
      <c r="I1" s="1" t="s">
        <v>4</v>
      </c>
      <c r="J1" s="1" t="s">
        <v>5</v>
      </c>
      <c r="K1" s="1" t="s">
        <v>6</v>
      </c>
      <c r="L1" s="1" t="s">
        <v>7</v>
      </c>
      <c r="M1" s="1" t="s">
        <v>15</v>
      </c>
      <c r="N1" s="5" t="s">
        <v>16</v>
      </c>
      <c r="O1" s="5" t="s">
        <v>8</v>
      </c>
      <c r="P1" s="5" t="s">
        <v>17</v>
      </c>
      <c r="Q1" s="5" t="s">
        <v>18</v>
      </c>
      <c r="R1" s="5" t="s">
        <v>19</v>
      </c>
      <c r="S1" s="5" t="s">
        <v>9</v>
      </c>
      <c r="T1" s="5" t="s">
        <v>10</v>
      </c>
      <c r="V1" s="6" t="s">
        <v>20</v>
      </c>
    </row>
    <row r="2" spans="1:22">
      <c r="A2">
        <v>50000</v>
      </c>
      <c r="B2">
        <v>0.37407738899999998</v>
      </c>
      <c r="C2">
        <v>113.445807828</v>
      </c>
      <c r="D2" s="2">
        <f>A2/10^6</f>
        <v>0.05</v>
      </c>
      <c r="E2" s="2">
        <f>(1+B2)/(1-B2)</f>
        <v>2.195283194522589</v>
      </c>
      <c r="F2" s="2">
        <f>C2/180*PI()</f>
        <v>1.9800028691833571</v>
      </c>
      <c r="G2" s="2">
        <f>B2*COS(F2)</f>
        <v>-0.14883847492803501</v>
      </c>
      <c r="H2" s="2">
        <f>B2*SIN(F2)</f>
        <v>0.34319236783785562</v>
      </c>
      <c r="I2" s="2">
        <f t="shared" ref="I2:I33" si="0">(1-G2^2-H2^2)/((1-G2)^2+H2^2)</f>
        <v>0.59826072635454397</v>
      </c>
      <c r="J2" s="2">
        <f t="shared" ref="J2:J33" si="1">2*H2/((1-G2)^2+H2^2)</f>
        <v>0.4774482184140173</v>
      </c>
      <c r="K2" s="2">
        <f>I2*50</f>
        <v>29.913036317727197</v>
      </c>
      <c r="L2" s="2">
        <f>J2*50</f>
        <v>23.872410920700865</v>
      </c>
      <c r="M2" s="2">
        <f>SQRT(K2^2+L2^2)</f>
        <v>38.271160746866094</v>
      </c>
      <c r="N2" s="2" t="str">
        <f>COMPLEX(K2,L2)</f>
        <v>29.9130363177272+23.8724109207009i</v>
      </c>
      <c r="O2" s="2" t="str">
        <f>COMPLEX(50,0)</f>
        <v>50</v>
      </c>
      <c r="P2" s="2" t="str">
        <f>IMSUB(N2,O2)</f>
        <v>-20.0869636822728+23.8724109207009i</v>
      </c>
      <c r="Q2" s="2" t="str">
        <f>IMSUM(N2,O2)</f>
        <v>79.9130363177272+23.8724109207009i</v>
      </c>
      <c r="R2" s="2" t="str">
        <f>IMDIV(P2,Q2)</f>
        <v>-0.148838474928035+0.343192367837856i</v>
      </c>
      <c r="S2" s="2">
        <f>IMABS(R2)</f>
        <v>0.37407738900000032</v>
      </c>
      <c r="T2" s="2">
        <f>(1+S2)/(1-S2)</f>
        <v>2.1952831945225912</v>
      </c>
      <c r="V2" s="7" t="s">
        <v>21</v>
      </c>
    </row>
    <row r="3" spans="1:22">
      <c r="A3">
        <v>349500</v>
      </c>
      <c r="B3">
        <v>5.8614357999999998E-2</v>
      </c>
      <c r="C3">
        <v>99.402899739999995</v>
      </c>
      <c r="D3" s="2">
        <f t="shared" ref="D2:D65" si="2">A3/10^6</f>
        <v>0.34949999999999998</v>
      </c>
      <c r="E3" s="2">
        <f t="shared" ref="E3:E66" si="3">(1+B3)/(1-B3)</f>
        <v>1.1245278351079844</v>
      </c>
      <c r="F3" s="2">
        <f t="shared" ref="F3:F66" si="4">C3/180*PI()</f>
        <v>1.7349078864928151</v>
      </c>
      <c r="G3" s="2">
        <f t="shared" ref="G2:G33" si="5">B3*COS(F3)</f>
        <v>-9.5761730492106602E-3</v>
      </c>
      <c r="H3" s="2">
        <f t="shared" ref="H3:H65" si="6">B3*SIN(F3)</f>
        <v>5.7826809297104875E-2</v>
      </c>
      <c r="I3" s="2">
        <f t="shared" si="0"/>
        <v>0.97455120507547477</v>
      </c>
      <c r="J3" s="2">
        <f t="shared" si="1"/>
        <v>0.11309894095301951</v>
      </c>
      <c r="K3" s="2">
        <f t="shared" ref="K3:L66" si="7">I3*50</f>
        <v>48.727560253773738</v>
      </c>
      <c r="L3" s="2">
        <f t="shared" si="7"/>
        <v>5.6549470476509756</v>
      </c>
      <c r="M3" s="2">
        <f t="shared" ref="M3:M66" si="8">SQRT(K3^2+L3^2)</f>
        <v>49.054597688666114</v>
      </c>
      <c r="N3" s="2" t="str">
        <f>COMPLEX(K3,L3)</f>
        <v>48.7275602537737+5.65494704765098i</v>
      </c>
      <c r="O3" s="2" t="str">
        <f t="shared" ref="O3:O66" si="9">COMPLEX(50,0)</f>
        <v>50</v>
      </c>
      <c r="P3" s="2" t="str">
        <f t="shared" ref="P3:P66" si="10">IMSUB(N3,O3)</f>
        <v>-1.2724397462263+5.65494704765098i</v>
      </c>
      <c r="Q3" s="2" t="str">
        <f>IMSUM(N3,O3)</f>
        <v>98.7275602537737+5.65494704765098i</v>
      </c>
      <c r="R3" s="2" t="str">
        <f t="shared" ref="R3:R66" si="11">IMDIV(P3,Q3)</f>
        <v>-0.00957617304921117+0.057826809297105i</v>
      </c>
      <c r="S3" s="2">
        <f t="shared" ref="S3:S66" si="12">IMABS(R3)</f>
        <v>5.86143580000002E-2</v>
      </c>
      <c r="T3" s="2">
        <f t="shared" ref="T3:T66" si="13">(1+S3)/(1-S3)</f>
        <v>1.124527835107985</v>
      </c>
      <c r="V3" s="8" t="s">
        <v>22</v>
      </c>
    </row>
    <row r="4" spans="1:22">
      <c r="A4">
        <v>649000</v>
      </c>
      <c r="B4">
        <v>3.2046969000000002E-2</v>
      </c>
      <c r="C4">
        <v>102.667503684</v>
      </c>
      <c r="D4" s="2">
        <f t="shared" si="2"/>
        <v>0.64900000000000002</v>
      </c>
      <c r="E4" s="2">
        <f t="shared" si="3"/>
        <v>1.0662159587782727</v>
      </c>
      <c r="F4" s="2">
        <f t="shared" si="4"/>
        <v>1.7918859740892079</v>
      </c>
      <c r="G4" s="2">
        <f t="shared" si="5"/>
        <v>-7.0276720417222372E-3</v>
      </c>
      <c r="H4" s="2">
        <f t="shared" si="6"/>
        <v>3.1266916185657911E-2</v>
      </c>
      <c r="I4" s="2">
        <f t="shared" si="0"/>
        <v>0.9841299964569088</v>
      </c>
      <c r="J4" s="2">
        <f t="shared" si="1"/>
        <v>6.1604688751887265E-2</v>
      </c>
      <c r="K4" s="2">
        <f t="shared" si="7"/>
        <v>49.206499822845437</v>
      </c>
      <c r="L4" s="2">
        <f t="shared" si="7"/>
        <v>3.0802344375943633</v>
      </c>
      <c r="M4" s="2">
        <f t="shared" si="8"/>
        <v>49.302814006973577</v>
      </c>
      <c r="N4" s="2" t="str">
        <f t="shared" ref="N4:N66" si="14">COMPLEX(K4,L4)</f>
        <v>49.2064998228454+3.08023443759436i</v>
      </c>
      <c r="O4" s="2" t="str">
        <f t="shared" si="9"/>
        <v>50</v>
      </c>
      <c r="P4" s="2" t="str">
        <f t="shared" si="10"/>
        <v>-0.793500177154598+3.08023443759436i</v>
      </c>
      <c r="Q4" s="2" t="str">
        <f t="shared" ref="Q4:Q67" si="15">IMSUM(N4,O4)</f>
        <v>99.2064998228454+3.08023443759436i</v>
      </c>
      <c r="R4" s="2" t="str">
        <f t="shared" si="11"/>
        <v>-0.00702767204172249+0.0312669161856579i</v>
      </c>
      <c r="S4" s="2">
        <f t="shared" si="12"/>
        <v>3.204696900000005E-2</v>
      </c>
      <c r="T4" s="2">
        <f t="shared" si="13"/>
        <v>1.0662159587782727</v>
      </c>
    </row>
    <row r="5" spans="1:22">
      <c r="A5">
        <v>948500</v>
      </c>
      <c r="B5">
        <v>2.2111789E-2</v>
      </c>
      <c r="C5">
        <v>106.65625214000001</v>
      </c>
      <c r="D5" s="2">
        <f t="shared" si="2"/>
        <v>0.94850000000000001</v>
      </c>
      <c r="E5" s="2">
        <f t="shared" si="3"/>
        <v>1.0452235516315065</v>
      </c>
      <c r="F5" s="2">
        <f t="shared" si="4"/>
        <v>1.861502767680248</v>
      </c>
      <c r="G5" s="2">
        <f t="shared" si="5"/>
        <v>-6.3378820996823548E-3</v>
      </c>
      <c r="H5" s="2">
        <f t="shared" si="6"/>
        <v>2.1184014333243052E-2</v>
      </c>
      <c r="I5" s="2">
        <f t="shared" si="0"/>
        <v>0.98652378365851778</v>
      </c>
      <c r="J5" s="2">
        <f t="shared" si="1"/>
        <v>4.1817513833968728E-2</v>
      </c>
      <c r="K5" s="2">
        <f t="shared" si="7"/>
        <v>49.326189182925887</v>
      </c>
      <c r="L5" s="2">
        <f t="shared" si="7"/>
        <v>2.0908756916984363</v>
      </c>
      <c r="M5" s="2">
        <f t="shared" si="8"/>
        <v>49.370484102021223</v>
      </c>
      <c r="N5" s="2" t="str">
        <f t="shared" si="14"/>
        <v>49.3261891829259+2.09087569169844i</v>
      </c>
      <c r="O5" s="2" t="str">
        <f t="shared" si="9"/>
        <v>50</v>
      </c>
      <c r="P5" s="2" t="str">
        <f t="shared" si="10"/>
        <v>-0.673810817074099+2.09087569169844i</v>
      </c>
      <c r="Q5" s="2" t="str">
        <f t="shared" si="15"/>
        <v>99.3261891829259+2.09087569169844i</v>
      </c>
      <c r="R5" s="2" t="str">
        <f t="shared" si="11"/>
        <v>-0.00633788209968236+0.0211840143332431i</v>
      </c>
      <c r="S5" s="2">
        <f t="shared" si="12"/>
        <v>2.2111789000000052E-2</v>
      </c>
      <c r="T5" s="2">
        <f t="shared" si="13"/>
        <v>1.0452235516315065</v>
      </c>
    </row>
    <row r="6" spans="1:22">
      <c r="A6">
        <v>1248000</v>
      </c>
      <c r="B6">
        <v>1.6908171999999999E-2</v>
      </c>
      <c r="C6">
        <v>111.24893919900001</v>
      </c>
      <c r="D6" s="2">
        <f t="shared" si="2"/>
        <v>1.248</v>
      </c>
      <c r="E6" s="2">
        <f t="shared" si="3"/>
        <v>1.0343979504628735</v>
      </c>
      <c r="F6" s="2">
        <f t="shared" si="4"/>
        <v>1.9416602783735333</v>
      </c>
      <c r="G6" s="2">
        <f t="shared" si="5"/>
        <v>-6.1278729284012555E-3</v>
      </c>
      <c r="H6" s="2">
        <f>B6*SIN(F6)</f>
        <v>1.5758662816208455E-2</v>
      </c>
      <c r="I6" s="2">
        <f t="shared" si="0"/>
        <v>0.98733136691822676</v>
      </c>
      <c r="J6" s="2">
        <f t="shared" si="1"/>
        <v>3.1126942964204738E-2</v>
      </c>
      <c r="K6" s="2">
        <f t="shared" si="7"/>
        <v>49.36656834591134</v>
      </c>
      <c r="L6" s="2">
        <f t="shared" si="7"/>
        <v>1.5563471482102369</v>
      </c>
      <c r="M6" s="2">
        <f t="shared" si="8"/>
        <v>49.391095216620549</v>
      </c>
      <c r="N6" s="2" t="str">
        <f t="shared" si="14"/>
        <v>49.3665683459113+1.55634714821024i</v>
      </c>
      <c r="O6" s="2" t="str">
        <f t="shared" si="9"/>
        <v>50</v>
      </c>
      <c r="P6" s="2" t="str">
        <f t="shared" si="10"/>
        <v>-0.633431654088703+1.55634714821024i</v>
      </c>
      <c r="Q6" s="2" t="str">
        <f t="shared" si="15"/>
        <v>99.3665683459113+1.55634714821024i</v>
      </c>
      <c r="R6" s="2" t="str">
        <f t="shared" si="11"/>
        <v>-0.00612787292840173+0.0157586628162085i</v>
      </c>
      <c r="S6" s="2">
        <f t="shared" si="12"/>
        <v>1.6908172000000214E-2</v>
      </c>
      <c r="T6" s="2">
        <f t="shared" si="13"/>
        <v>1.0343979504628742</v>
      </c>
    </row>
    <row r="7" spans="1:22">
      <c r="A7">
        <v>1547500</v>
      </c>
      <c r="B7">
        <v>1.3764513000000001E-2</v>
      </c>
      <c r="C7">
        <v>116.97779585000001</v>
      </c>
      <c r="D7" s="2">
        <f>A7/10^6</f>
        <v>1.5475000000000001</v>
      </c>
      <c r="E7" s="2">
        <f t="shared" si="3"/>
        <v>1.0279132381291001</v>
      </c>
      <c r="F7" s="2">
        <f t="shared" si="4"/>
        <v>2.0416476893082591</v>
      </c>
      <c r="G7" s="2">
        <f t="shared" si="5"/>
        <v>-6.2442048257568012E-3</v>
      </c>
      <c r="H7" s="2">
        <f t="shared" si="6"/>
        <v>1.2266691657540124E-2</v>
      </c>
      <c r="I7" s="2">
        <f t="shared" si="0"/>
        <v>0.98729375485504201</v>
      </c>
      <c r="J7" s="2">
        <f t="shared" si="1"/>
        <v>2.4226246081072531E-2</v>
      </c>
      <c r="K7" s="2">
        <f t="shared" si="7"/>
        <v>49.364687742752103</v>
      </c>
      <c r="L7" s="2">
        <f t="shared" si="7"/>
        <v>1.2113123040536264</v>
      </c>
      <c r="M7" s="2">
        <f t="shared" si="8"/>
        <v>49.379547116568126</v>
      </c>
      <c r="N7" s="2" t="str">
        <f t="shared" si="14"/>
        <v>49.3646877427521+1.21131230405363i</v>
      </c>
      <c r="O7" s="2" t="str">
        <f t="shared" si="9"/>
        <v>50</v>
      </c>
      <c r="P7" s="2" t="str">
        <f t="shared" si="10"/>
        <v>-0.635312257247897+1.21131230405363i</v>
      </c>
      <c r="Q7" s="2" t="str">
        <f t="shared" si="15"/>
        <v>99.3646877427521+1.21131230405363i</v>
      </c>
      <c r="R7" s="2" t="str">
        <f t="shared" si="11"/>
        <v>-0.00624420482575656+0.0122666916575402i</v>
      </c>
      <c r="S7" s="2">
        <f t="shared" si="12"/>
        <v>1.3764512999999961E-2</v>
      </c>
      <c r="T7" s="2">
        <f t="shared" si="13"/>
        <v>1.0279132381290998</v>
      </c>
    </row>
    <row r="8" spans="1:22">
      <c r="A8">
        <v>1847000</v>
      </c>
      <c r="B8">
        <v>1.1910676E-2</v>
      </c>
      <c r="C8">
        <v>123.31090672000001</v>
      </c>
      <c r="D8" s="2">
        <f t="shared" si="2"/>
        <v>1.847</v>
      </c>
      <c r="E8" s="2">
        <f t="shared" si="3"/>
        <v>1.0241085005387631</v>
      </c>
      <c r="F8" s="2">
        <f t="shared" si="4"/>
        <v>2.1521813258836016</v>
      </c>
      <c r="G8" s="2">
        <f t="shared" si="5"/>
        <v>-6.5411278047608845E-3</v>
      </c>
      <c r="H8" s="2">
        <f t="shared" si="6"/>
        <v>9.9537857028750652E-3</v>
      </c>
      <c r="I8" s="2">
        <f t="shared" si="0"/>
        <v>0.98680846245788967</v>
      </c>
      <c r="J8" s="2">
        <f t="shared" si="1"/>
        <v>1.9647747242177809E-2</v>
      </c>
      <c r="K8" s="2">
        <f t="shared" si="7"/>
        <v>49.340423122894485</v>
      </c>
      <c r="L8" s="2">
        <f t="shared" si="7"/>
        <v>0.98238736210889044</v>
      </c>
      <c r="M8" s="2">
        <f t="shared" si="8"/>
        <v>49.350202014535789</v>
      </c>
      <c r="N8" s="2" t="str">
        <f t="shared" si="14"/>
        <v>49.3404231228945+0.98238736210889i</v>
      </c>
      <c r="O8" s="2" t="str">
        <f t="shared" si="9"/>
        <v>50</v>
      </c>
      <c r="P8" s="2" t="str">
        <f t="shared" si="10"/>
        <v>-0.659576877105501+0.98238736210889i</v>
      </c>
      <c r="Q8" s="2" t="str">
        <f t="shared" si="15"/>
        <v>99.3404231228945+0.98238736210889i</v>
      </c>
      <c r="R8" s="2" t="str">
        <f t="shared" si="11"/>
        <v>-0.00654112780476068+0.00995378570287505i</v>
      </c>
      <c r="S8" s="2">
        <f t="shared" si="12"/>
        <v>1.1910675999999874E-2</v>
      </c>
      <c r="T8" s="2">
        <f t="shared" si="13"/>
        <v>1.0241085005387627</v>
      </c>
    </row>
    <row r="9" spans="1:22">
      <c r="A9">
        <v>2146500</v>
      </c>
      <c r="B9">
        <v>1.0845666E-2</v>
      </c>
      <c r="C9">
        <v>129.05948512800001</v>
      </c>
      <c r="D9" s="2">
        <f t="shared" si="2"/>
        <v>2.1465000000000001</v>
      </c>
      <c r="E9" s="2">
        <f t="shared" si="3"/>
        <v>1.0219291684365204</v>
      </c>
      <c r="F9" s="2">
        <f t="shared" si="4"/>
        <v>2.2525129464122555</v>
      </c>
      <c r="G9" s="2">
        <f t="shared" si="5"/>
        <v>-6.834145824386244E-3</v>
      </c>
      <c r="H9" s="2">
        <f t="shared" si="6"/>
        <v>8.421574783529508E-3</v>
      </c>
      <c r="I9" s="2">
        <f t="shared" si="0"/>
        <v>0.98628551816038512</v>
      </c>
      <c r="J9" s="2">
        <f t="shared" si="1"/>
        <v>1.6614108790413439E-2</v>
      </c>
      <c r="K9" s="2">
        <f t="shared" si="7"/>
        <v>49.314275908019255</v>
      </c>
      <c r="L9" s="2">
        <f t="shared" si="7"/>
        <v>0.83070543952067188</v>
      </c>
      <c r="M9" s="2">
        <f t="shared" si="8"/>
        <v>49.321272082738268</v>
      </c>
      <c r="N9" s="2" t="str">
        <f t="shared" si="14"/>
        <v>49.3142759080193+0.830705439520672i</v>
      </c>
      <c r="O9" s="2" t="str">
        <f t="shared" si="9"/>
        <v>50</v>
      </c>
      <c r="P9" s="2" t="str">
        <f t="shared" si="10"/>
        <v>-0.685724091980703+0.830705439520672i</v>
      </c>
      <c r="Q9" s="2" t="str">
        <f t="shared" si="15"/>
        <v>99.3142759080193+0.830705439520672i</v>
      </c>
      <c r="R9" s="2" t="str">
        <f t="shared" si="11"/>
        <v>-0.00683414582438586+0.0084215747835295i</v>
      </c>
      <c r="S9" s="2">
        <f t="shared" si="12"/>
        <v>1.0845665999999752E-2</v>
      </c>
      <c r="T9" s="2">
        <f t="shared" si="13"/>
        <v>1.0219291684365197</v>
      </c>
    </row>
    <row r="10" spans="1:22">
      <c r="A10">
        <v>2446000</v>
      </c>
      <c r="B10">
        <v>1.0186334999999999E-2</v>
      </c>
      <c r="C10">
        <v>133.93533952600001</v>
      </c>
      <c r="D10" s="2">
        <f t="shared" si="2"/>
        <v>2.4460000000000002</v>
      </c>
      <c r="E10" s="2">
        <f t="shared" si="3"/>
        <v>1.0205823284931108</v>
      </c>
      <c r="F10" s="2">
        <f t="shared" si="4"/>
        <v>2.3376126595052016</v>
      </c>
      <c r="G10" s="2">
        <f t="shared" si="5"/>
        <v>-7.0677490763969468E-3</v>
      </c>
      <c r="H10" s="2">
        <f t="shared" si="6"/>
        <v>7.3354170791656483E-3</v>
      </c>
      <c r="I10" s="2">
        <f t="shared" si="0"/>
        <v>0.98585834569222919</v>
      </c>
      <c r="J10" s="2">
        <f t="shared" si="1"/>
        <v>1.4464865188220171E-2</v>
      </c>
      <c r="K10" s="2">
        <f t="shared" si="7"/>
        <v>49.292917284611462</v>
      </c>
      <c r="L10" s="2">
        <f t="shared" si="7"/>
        <v>0.72324325941100853</v>
      </c>
      <c r="M10" s="2">
        <f t="shared" si="8"/>
        <v>49.29822284058352</v>
      </c>
      <c r="N10" s="2" t="str">
        <f t="shared" si="14"/>
        <v>49.2929172846115+0.723243259411009i</v>
      </c>
      <c r="O10" s="2" t="str">
        <f t="shared" si="9"/>
        <v>50</v>
      </c>
      <c r="P10" s="2" t="str">
        <f t="shared" si="10"/>
        <v>-0.707082715388502+0.723243259411009i</v>
      </c>
      <c r="Q10" s="2" t="str">
        <f t="shared" si="15"/>
        <v>99.2929172846115+0.723243259411009i</v>
      </c>
      <c r="R10" s="2" t="str">
        <f t="shared" si="11"/>
        <v>-0.0070677490763965+0.00733541707916565i</v>
      </c>
      <c r="S10" s="2">
        <f t="shared" si="12"/>
        <v>1.0186334999999691E-2</v>
      </c>
      <c r="T10" s="2">
        <f t="shared" si="13"/>
        <v>1.0205823284931104</v>
      </c>
    </row>
    <row r="11" spans="1:22">
      <c r="A11">
        <v>2745500</v>
      </c>
      <c r="B11">
        <v>9.7483740000000006E-3</v>
      </c>
      <c r="C11">
        <v>137.64024314700001</v>
      </c>
      <c r="D11" s="2">
        <f t="shared" si="2"/>
        <v>2.7454999999999998</v>
      </c>
      <c r="E11" s="2">
        <f t="shared" si="3"/>
        <v>1.0196886806222725</v>
      </c>
      <c r="F11" s="2">
        <f t="shared" si="4"/>
        <v>2.4022754261607115</v>
      </c>
      <c r="G11" s="2">
        <f t="shared" si="5"/>
        <v>-7.2033540274104892E-3</v>
      </c>
      <c r="H11" s="2">
        <f t="shared" si="6"/>
        <v>6.5682940250619938E-3</v>
      </c>
      <c r="I11" s="2">
        <f t="shared" si="0"/>
        <v>0.98561188306818637</v>
      </c>
      <c r="J11" s="2">
        <f t="shared" si="1"/>
        <v>1.2948807820683576E-2</v>
      </c>
      <c r="K11" s="2">
        <f t="shared" si="7"/>
        <v>49.280594153409318</v>
      </c>
      <c r="L11" s="2">
        <f t="shared" si="7"/>
        <v>0.64744039103417883</v>
      </c>
      <c r="M11" s="2">
        <f t="shared" si="8"/>
        <v>49.284846952922386</v>
      </c>
      <c r="N11" s="2" t="str">
        <f t="shared" si="14"/>
        <v>49.2805941534093+0.647440391034179i</v>
      </c>
      <c r="O11" s="2" t="str">
        <f t="shared" si="9"/>
        <v>50</v>
      </c>
      <c r="P11" s="2" t="str">
        <f t="shared" si="10"/>
        <v>-0.719405846590703+0.647440391034179i</v>
      </c>
      <c r="Q11" s="2" t="str">
        <f t="shared" si="15"/>
        <v>99.2805941534093+0.647440391034179i</v>
      </c>
      <c r="R11" s="2" t="str">
        <f t="shared" si="11"/>
        <v>-0.00720335402741071+0.006568294025062i</v>
      </c>
      <c r="S11" s="2">
        <f t="shared" si="12"/>
        <v>9.7483740000001689E-3</v>
      </c>
      <c r="T11" s="2">
        <f t="shared" si="13"/>
        <v>1.0196886806222729</v>
      </c>
    </row>
    <row r="12" spans="1:22">
      <c r="A12">
        <v>3045000</v>
      </c>
      <c r="B12">
        <v>9.4480529999999997E-3</v>
      </c>
      <c r="C12">
        <v>140.625425183</v>
      </c>
      <c r="D12" s="2">
        <f t="shared" si="2"/>
        <v>3.0449999999999999</v>
      </c>
      <c r="E12" s="2">
        <f t="shared" si="3"/>
        <v>1.0190763402739544</v>
      </c>
      <c r="F12" s="2">
        <f t="shared" si="4"/>
        <v>2.4543766814602996</v>
      </c>
      <c r="G12" s="2">
        <f t="shared" si="5"/>
        <v>-7.3034882116362453E-3</v>
      </c>
      <c r="H12" s="2">
        <f t="shared" si="6"/>
        <v>5.9937271737458475E-3</v>
      </c>
      <c r="I12" s="2">
        <f t="shared" si="0"/>
        <v>0.98542863645258472</v>
      </c>
      <c r="J12" s="2">
        <f t="shared" si="1"/>
        <v>1.1813835362534539E-2</v>
      </c>
      <c r="K12" s="2">
        <f t="shared" si="7"/>
        <v>49.271431822629239</v>
      </c>
      <c r="L12" s="2">
        <f t="shared" si="7"/>
        <v>0.59069176812672697</v>
      </c>
      <c r="M12" s="2">
        <f t="shared" si="8"/>
        <v>49.274972456785136</v>
      </c>
      <c r="N12" s="2" t="str">
        <f t="shared" si="14"/>
        <v>49.2714318226292+0.590691768126727i</v>
      </c>
      <c r="O12" s="2" t="str">
        <f t="shared" si="9"/>
        <v>50</v>
      </c>
      <c r="P12" s="2" t="str">
        <f t="shared" si="10"/>
        <v>-0.728568177370803+0.590691768126727i</v>
      </c>
      <c r="Q12" s="2" t="str">
        <f t="shared" si="15"/>
        <v>99.2714318226292+0.590691768126727i</v>
      </c>
      <c r="R12" s="2" t="str">
        <f t="shared" si="11"/>
        <v>-0.00730348821163675+0.00599372717374585i</v>
      </c>
      <c r="S12" s="2">
        <f t="shared" si="12"/>
        <v>9.4480530000003917E-3</v>
      </c>
      <c r="T12" s="2">
        <f t="shared" si="13"/>
        <v>1.0190763402739551</v>
      </c>
    </row>
    <row r="13" spans="1:22">
      <c r="A13">
        <v>3344500</v>
      </c>
      <c r="B13">
        <v>9.1782849999999996E-3</v>
      </c>
      <c r="C13">
        <v>143.345680128</v>
      </c>
      <c r="D13" s="2">
        <f t="shared" si="2"/>
        <v>3.3445</v>
      </c>
      <c r="E13" s="2">
        <f t="shared" si="3"/>
        <v>1.0185266125298837</v>
      </c>
      <c r="F13" s="2">
        <f t="shared" si="4"/>
        <v>2.5018540867442067</v>
      </c>
      <c r="G13" s="2">
        <f t="shared" si="5"/>
        <v>-7.3632961867938955E-3</v>
      </c>
      <c r="H13" s="2">
        <f t="shared" si="6"/>
        <v>5.4793051390455956E-3</v>
      </c>
      <c r="I13" s="2">
        <f t="shared" si="0"/>
        <v>0.98532231454763497</v>
      </c>
      <c r="J13" s="2">
        <f t="shared" si="1"/>
        <v>1.0798672933528866E-2</v>
      </c>
      <c r="K13" s="2">
        <f t="shared" si="7"/>
        <v>49.266115727381745</v>
      </c>
      <c r="L13" s="2">
        <f t="shared" si="7"/>
        <v>0.53993364667644328</v>
      </c>
      <c r="M13" s="2">
        <f t="shared" si="8"/>
        <v>49.269074348992845</v>
      </c>
      <c r="N13" s="2" t="str">
        <f t="shared" si="14"/>
        <v>49.2661157273817+0.539933646676443i</v>
      </c>
      <c r="O13" s="2" t="str">
        <f t="shared" si="9"/>
        <v>50</v>
      </c>
      <c r="P13" s="2" t="str">
        <f t="shared" si="10"/>
        <v>-0.733884272618297+0.539933646676443i</v>
      </c>
      <c r="Q13" s="2" t="str">
        <f t="shared" si="15"/>
        <v>99.2661157273817+0.539933646676443i</v>
      </c>
      <c r="R13" s="2" t="str">
        <f t="shared" si="11"/>
        <v>-0.00736329618679438+0.0054793051390456i</v>
      </c>
      <c r="S13" s="2">
        <f t="shared" si="12"/>
        <v>9.1782850000003916E-3</v>
      </c>
      <c r="T13" s="2">
        <f t="shared" si="13"/>
        <v>1.0185266125298846</v>
      </c>
    </row>
    <row r="14" spans="1:22">
      <c r="A14">
        <v>3644000</v>
      </c>
      <c r="B14">
        <v>8.9921870000000004E-3</v>
      </c>
      <c r="C14">
        <v>145.44606251499999</v>
      </c>
      <c r="D14" s="2">
        <f t="shared" si="2"/>
        <v>3.6440000000000001</v>
      </c>
      <c r="E14" s="2">
        <f t="shared" si="3"/>
        <v>1.0181475602554104</v>
      </c>
      <c r="F14" s="2">
        <f t="shared" si="4"/>
        <v>2.5385126749482541</v>
      </c>
      <c r="G14" s="2">
        <f t="shared" si="5"/>
        <v>-7.4058988169287149E-3</v>
      </c>
      <c r="H14" s="2">
        <f t="shared" si="6"/>
        <v>5.1002048739617186E-3</v>
      </c>
      <c r="I14" s="2">
        <f t="shared" si="0"/>
        <v>0.98524620669607932</v>
      </c>
      <c r="J14" s="2">
        <f t="shared" si="1"/>
        <v>1.0050727706971027E-2</v>
      </c>
      <c r="K14" s="2">
        <f t="shared" si="7"/>
        <v>49.262310334803963</v>
      </c>
      <c r="L14" s="2">
        <f t="shared" si="7"/>
        <v>0.50253638534855138</v>
      </c>
      <c r="M14" s="2">
        <f t="shared" si="8"/>
        <v>49.264873513905755</v>
      </c>
      <c r="N14" s="2" t="str">
        <f t="shared" si="14"/>
        <v>49.262310334804+0.502536385348551i</v>
      </c>
      <c r="O14" s="2" t="str">
        <f t="shared" si="9"/>
        <v>50</v>
      </c>
      <c r="P14" s="2" t="str">
        <f t="shared" si="10"/>
        <v>-0.737689665196001+0.502536385348551i</v>
      </c>
      <c r="Q14" s="2" t="str">
        <f t="shared" si="15"/>
        <v>99.262310334804+0.502536385348551i</v>
      </c>
      <c r="R14" s="2" t="str">
        <f t="shared" si="11"/>
        <v>-0.00740589881692839+0.00510020487396171i</v>
      </c>
      <c r="S14" s="2">
        <f t="shared" si="12"/>
        <v>8.9921869999997281E-3</v>
      </c>
      <c r="T14" s="2">
        <f t="shared" si="13"/>
        <v>1.01814756025541</v>
      </c>
    </row>
    <row r="15" spans="1:22">
      <c r="A15">
        <v>3943500</v>
      </c>
      <c r="B15">
        <v>8.7950259999999992E-3</v>
      </c>
      <c r="C15">
        <v>147.46014005699999</v>
      </c>
      <c r="D15" s="2">
        <f t="shared" si="2"/>
        <v>3.9434999999999998</v>
      </c>
      <c r="E15" s="2">
        <f t="shared" si="3"/>
        <v>1.0177461296718635</v>
      </c>
      <c r="F15" s="2">
        <f t="shared" si="4"/>
        <v>2.5736649594466288</v>
      </c>
      <c r="G15" s="2">
        <f t="shared" si="5"/>
        <v>-7.4143603847495725E-3</v>
      </c>
      <c r="H15" s="2">
        <f t="shared" si="6"/>
        <v>4.7307232455230516E-3</v>
      </c>
      <c r="I15" s="2">
        <f t="shared" si="0"/>
        <v>0.98523663802092309</v>
      </c>
      <c r="J15" s="2">
        <f t="shared" si="1"/>
        <v>9.3224848489977755E-3</v>
      </c>
      <c r="K15" s="2">
        <f t="shared" si="7"/>
        <v>49.261831901046158</v>
      </c>
      <c r="L15" s="2">
        <f t="shared" si="7"/>
        <v>0.46612424244988876</v>
      </c>
      <c r="M15" s="2">
        <f t="shared" si="8"/>
        <v>49.264037127059815</v>
      </c>
      <c r="N15" s="2" t="str">
        <f t="shared" si="14"/>
        <v>49.2618319010462+0.466124242449889i</v>
      </c>
      <c r="O15" s="2" t="str">
        <f t="shared" si="9"/>
        <v>50</v>
      </c>
      <c r="P15" s="2" t="str">
        <f t="shared" si="10"/>
        <v>-0.7381680989538+0.466124242449889i</v>
      </c>
      <c r="Q15" s="2" t="str">
        <f t="shared" si="15"/>
        <v>99.2618319010462+0.466124242449889i</v>
      </c>
      <c r="R15" s="2" t="str">
        <f t="shared" si="11"/>
        <v>-0.00741436038474909+0.00473072324552305i</v>
      </c>
      <c r="S15" s="2">
        <f t="shared" si="12"/>
        <v>8.7950259999995915E-3</v>
      </c>
      <c r="T15" s="2">
        <f t="shared" si="13"/>
        <v>1.0177461296718626</v>
      </c>
    </row>
    <row r="16" spans="1:22">
      <c r="A16">
        <v>4243000</v>
      </c>
      <c r="B16">
        <v>8.6490290000000008E-3</v>
      </c>
      <c r="C16">
        <v>149.082473577</v>
      </c>
      <c r="D16" s="2">
        <f t="shared" si="2"/>
        <v>4.2430000000000003</v>
      </c>
      <c r="E16" s="2">
        <f t="shared" si="3"/>
        <v>1.0174489746880977</v>
      </c>
      <c r="F16" s="2">
        <f t="shared" si="4"/>
        <v>2.6019800209360979</v>
      </c>
      <c r="G16" s="2">
        <f t="shared" si="5"/>
        <v>-7.4200692382955765E-3</v>
      </c>
      <c r="H16" s="2">
        <f t="shared" si="6"/>
        <v>4.4439031427047004E-3</v>
      </c>
      <c r="I16" s="2">
        <f t="shared" si="0"/>
        <v>0.98523053585145592</v>
      </c>
      <c r="J16" s="2">
        <f t="shared" si="1"/>
        <v>8.7571932371111223E-3</v>
      </c>
      <c r="K16" s="2">
        <f t="shared" si="7"/>
        <v>49.261526792572795</v>
      </c>
      <c r="L16" s="2">
        <f t="shared" si="7"/>
        <v>0.43785966185555614</v>
      </c>
      <c r="M16" s="2">
        <f t="shared" si="8"/>
        <v>49.263472705635031</v>
      </c>
      <c r="N16" s="2" t="str">
        <f t="shared" si="14"/>
        <v>49.2615267925728+0.437859661855556i</v>
      </c>
      <c r="O16" s="2" t="str">
        <f t="shared" si="9"/>
        <v>50</v>
      </c>
      <c r="P16" s="2" t="str">
        <f t="shared" si="10"/>
        <v>-0.738473207427198+0.437859661855556i</v>
      </c>
      <c r="Q16" s="2" t="str">
        <f t="shared" si="15"/>
        <v>99.2615267925728+0.437859661855556i</v>
      </c>
      <c r="R16" s="2" t="str">
        <f t="shared" si="11"/>
        <v>-0.00742006923829551+0.0044439031427047i</v>
      </c>
      <c r="S16" s="2">
        <f t="shared" si="12"/>
        <v>8.6490289999999435E-3</v>
      </c>
      <c r="T16" s="2">
        <f t="shared" si="13"/>
        <v>1.0174489746880975</v>
      </c>
    </row>
    <row r="17" spans="1:20">
      <c r="A17">
        <v>4542500</v>
      </c>
      <c r="B17">
        <v>8.5189870000000004E-3</v>
      </c>
      <c r="C17">
        <v>150.45278967300001</v>
      </c>
      <c r="D17" s="2">
        <f t="shared" si="2"/>
        <v>4.5425000000000004</v>
      </c>
      <c r="E17" s="2">
        <f t="shared" si="3"/>
        <v>1.0171843674025052</v>
      </c>
      <c r="F17" s="2">
        <f t="shared" si="4"/>
        <v>2.625896548604373</v>
      </c>
      <c r="G17" s="2">
        <f t="shared" si="5"/>
        <v>-7.411089805913494E-3</v>
      </c>
      <c r="H17" s="2">
        <f t="shared" si="6"/>
        <v>4.2010578899670135E-3</v>
      </c>
      <c r="I17" s="2">
        <f t="shared" si="0"/>
        <v>0.98525233690462644</v>
      </c>
      <c r="J17" s="2">
        <f t="shared" si="1"/>
        <v>8.2788050259953328E-3</v>
      </c>
      <c r="K17" s="2">
        <f t="shared" si="7"/>
        <v>49.262616845231321</v>
      </c>
      <c r="L17" s="2">
        <f t="shared" si="7"/>
        <v>0.41394025129976664</v>
      </c>
      <c r="M17" s="2">
        <f t="shared" si="8"/>
        <v>49.264355927706134</v>
      </c>
      <c r="N17" s="2" t="str">
        <f t="shared" si="14"/>
        <v>49.2626168452313+0.413940251299767i</v>
      </c>
      <c r="O17" s="2" t="str">
        <f t="shared" si="9"/>
        <v>50</v>
      </c>
      <c r="P17" s="2" t="str">
        <f t="shared" si="10"/>
        <v>-0.7373831547687+0.413940251299767i</v>
      </c>
      <c r="Q17" s="2" t="str">
        <f t="shared" si="15"/>
        <v>99.2626168452313+0.413940251299767i</v>
      </c>
      <c r="R17" s="2" t="str">
        <f t="shared" si="11"/>
        <v>-0.00741108980591361+0.00420105788996702i</v>
      </c>
      <c r="S17" s="2">
        <f t="shared" si="12"/>
        <v>8.5189870000001045E-3</v>
      </c>
      <c r="T17" s="2">
        <f t="shared" si="13"/>
        <v>1.0171843674025054</v>
      </c>
    </row>
    <row r="18" spans="1:20">
      <c r="A18">
        <v>4842000</v>
      </c>
      <c r="B18">
        <v>8.4174290000000006E-3</v>
      </c>
      <c r="C18">
        <v>152.028871216</v>
      </c>
      <c r="D18" s="2">
        <f t="shared" si="2"/>
        <v>4.8419999999999996</v>
      </c>
      <c r="E18" s="2">
        <f t="shared" si="3"/>
        <v>1.0169777671495601</v>
      </c>
      <c r="F18" s="2">
        <f t="shared" si="4"/>
        <v>2.6534043608096356</v>
      </c>
      <c r="G18" s="2">
        <f t="shared" si="5"/>
        <v>-7.4341390047609028E-3</v>
      </c>
      <c r="H18" s="2">
        <f t="shared" si="6"/>
        <v>3.9479980025240117E-3</v>
      </c>
      <c r="I18" s="2">
        <f t="shared" si="0"/>
        <v>0.98521095130612324</v>
      </c>
      <c r="J18" s="2">
        <f t="shared" si="1"/>
        <v>7.7797729567593392E-3</v>
      </c>
      <c r="K18" s="2">
        <f t="shared" si="7"/>
        <v>49.260547565306162</v>
      </c>
      <c r="L18" s="2">
        <f t="shared" si="7"/>
        <v>0.38898864783796694</v>
      </c>
      <c r="M18" s="2">
        <f t="shared" si="8"/>
        <v>49.262083376588301</v>
      </c>
      <c r="N18" s="2" t="str">
        <f t="shared" si="14"/>
        <v>49.2605475653062+0.388988647837967i</v>
      </c>
      <c r="O18" s="2" t="str">
        <f t="shared" si="9"/>
        <v>50</v>
      </c>
      <c r="P18" s="2" t="str">
        <f t="shared" si="10"/>
        <v>-0.739452434693803+0.388988647837967i</v>
      </c>
      <c r="Q18" s="2" t="str">
        <f t="shared" si="15"/>
        <v>99.2605475653062+0.388988647837967i</v>
      </c>
      <c r="R18" s="2" t="str">
        <f t="shared" si="11"/>
        <v>-0.00743413900476056+0.00394799800252401i</v>
      </c>
      <c r="S18" s="2">
        <f t="shared" si="12"/>
        <v>8.417428999999697E-3</v>
      </c>
      <c r="T18" s="2">
        <f t="shared" si="13"/>
        <v>1.0169777671495592</v>
      </c>
    </row>
    <row r="19" spans="1:20">
      <c r="A19">
        <v>5141500</v>
      </c>
      <c r="B19">
        <v>8.2721340000000004E-3</v>
      </c>
      <c r="C19">
        <v>153.13992638400001</v>
      </c>
      <c r="D19" s="2">
        <f t="shared" si="2"/>
        <v>5.1414999999999997</v>
      </c>
      <c r="E19" s="2">
        <f t="shared" si="3"/>
        <v>1.0166822659392734</v>
      </c>
      <c r="F19" s="2">
        <f t="shared" si="4"/>
        <v>2.672795931662534</v>
      </c>
      <c r="G19" s="2">
        <f t="shared" si="5"/>
        <v>-7.3796748938492239E-3</v>
      </c>
      <c r="H19" s="2">
        <f t="shared" si="6"/>
        <v>3.7374589462691715E-3</v>
      </c>
      <c r="I19" s="2">
        <f t="shared" si="0"/>
        <v>0.98532144417740453</v>
      </c>
      <c r="J19" s="2">
        <f t="shared" si="1"/>
        <v>7.3657009146454611E-3</v>
      </c>
      <c r="K19" s="2">
        <f t="shared" si="7"/>
        <v>49.266072208870227</v>
      </c>
      <c r="L19" s="2">
        <f t="shared" si="7"/>
        <v>0.36828504573227305</v>
      </c>
      <c r="M19" s="2">
        <f t="shared" si="8"/>
        <v>49.267448734073142</v>
      </c>
      <c r="N19" s="2" t="str">
        <f t="shared" si="14"/>
        <v>49.2660722088702+0.368285045732273i</v>
      </c>
      <c r="O19" s="2" t="str">
        <f t="shared" si="9"/>
        <v>50</v>
      </c>
      <c r="P19" s="2" t="str">
        <f t="shared" si="10"/>
        <v>-0.733927791129801+0.368285045732273i</v>
      </c>
      <c r="Q19" s="2" t="str">
        <f t="shared" si="15"/>
        <v>99.2660722088702+0.368285045732273i</v>
      </c>
      <c r="R19" s="2" t="str">
        <f t="shared" si="11"/>
        <v>-0.00737967489384951+0.00373745894626917i</v>
      </c>
      <c r="S19" s="2">
        <f t="shared" si="12"/>
        <v>8.2721340000002554E-3</v>
      </c>
      <c r="T19" s="2">
        <f t="shared" si="13"/>
        <v>1.0166822659392738</v>
      </c>
    </row>
    <row r="20" spans="1:20">
      <c r="A20">
        <v>5441000</v>
      </c>
      <c r="B20">
        <v>8.1920840000000005E-3</v>
      </c>
      <c r="C20">
        <v>154.47418685700001</v>
      </c>
      <c r="D20" s="2">
        <f t="shared" si="2"/>
        <v>5.4409999999999998</v>
      </c>
      <c r="E20" s="2">
        <f t="shared" si="3"/>
        <v>1.0165194971079461</v>
      </c>
      <c r="F20" s="2">
        <f t="shared" si="4"/>
        <v>2.6960831699956014</v>
      </c>
      <c r="G20" s="2">
        <f t="shared" si="5"/>
        <v>-7.3924648146193985E-3</v>
      </c>
      <c r="H20" s="2">
        <f t="shared" si="6"/>
        <v>3.5301139114297993E-3</v>
      </c>
      <c r="I20" s="2">
        <f t="shared" si="0"/>
        <v>0.98529918695174223</v>
      </c>
      <c r="J20" s="2">
        <f t="shared" si="1"/>
        <v>6.9569036130305885E-3</v>
      </c>
      <c r="K20" s="2">
        <f t="shared" si="7"/>
        <v>49.264959347587109</v>
      </c>
      <c r="L20" s="2">
        <f t="shared" si="7"/>
        <v>0.34784518065152942</v>
      </c>
      <c r="M20" s="2">
        <f t="shared" si="8"/>
        <v>49.266187347805925</v>
      </c>
      <c r="N20" s="2" t="str">
        <f t="shared" si="14"/>
        <v>49.2649593475871+0.347845180651529i</v>
      </c>
      <c r="O20" s="2" t="str">
        <f t="shared" si="9"/>
        <v>50</v>
      </c>
      <c r="P20" s="2" t="str">
        <f t="shared" si="10"/>
        <v>-0.735040652412899+0.347845180651529i</v>
      </c>
      <c r="Q20" s="2" t="str">
        <f t="shared" si="15"/>
        <v>99.2649593475871+0.347845180651529i</v>
      </c>
      <c r="R20" s="2" t="str">
        <f t="shared" si="11"/>
        <v>-0.00739246481461934+0.0035301139114298i</v>
      </c>
      <c r="S20" s="2">
        <f t="shared" si="12"/>
        <v>8.1920839999999485E-3</v>
      </c>
      <c r="T20" s="2">
        <f t="shared" si="13"/>
        <v>1.0165194971079461</v>
      </c>
    </row>
    <row r="21" spans="1:20">
      <c r="A21">
        <v>5740500</v>
      </c>
      <c r="B21">
        <v>8.1057660000000004E-3</v>
      </c>
      <c r="C21">
        <v>155.66111505999999</v>
      </c>
      <c r="D21" s="2">
        <f t="shared" si="2"/>
        <v>5.7404999999999999</v>
      </c>
      <c r="E21" s="2">
        <f t="shared" si="3"/>
        <v>1.0163440127427941</v>
      </c>
      <c r="F21" s="2">
        <f t="shared" si="4"/>
        <v>2.7167989751227304</v>
      </c>
      <c r="G21" s="2">
        <f t="shared" si="5"/>
        <v>-7.3853561919086088E-3</v>
      </c>
      <c r="H21" s="2">
        <f t="shared" si="6"/>
        <v>3.3406520868526817E-3</v>
      </c>
      <c r="I21" s="2">
        <f t="shared" si="0"/>
        <v>0.98531574248192721</v>
      </c>
      <c r="J21" s="2">
        <f t="shared" si="1"/>
        <v>6.5836267496033321E-3</v>
      </c>
      <c r="K21" s="2">
        <f t="shared" si="7"/>
        <v>49.265787124096363</v>
      </c>
      <c r="L21" s="2">
        <f t="shared" si="7"/>
        <v>0.32918133748016659</v>
      </c>
      <c r="M21" s="2">
        <f t="shared" si="8"/>
        <v>49.266886864401364</v>
      </c>
      <c r="N21" s="2" t="str">
        <f t="shared" si="14"/>
        <v>49.2657871240964+0.329181337480167i</v>
      </c>
      <c r="O21" s="2" t="str">
        <f t="shared" si="9"/>
        <v>50</v>
      </c>
      <c r="P21" s="2" t="str">
        <f t="shared" si="10"/>
        <v>-0.734212875903602+0.329181337480167i</v>
      </c>
      <c r="Q21" s="2" t="str">
        <f t="shared" si="15"/>
        <v>99.2657871240964+0.329181337480167i</v>
      </c>
      <c r="R21" s="2" t="str">
        <f t="shared" si="11"/>
        <v>-0.00738535619190829+0.00334065208685268i</v>
      </c>
      <c r="S21" s="2">
        <f t="shared" si="12"/>
        <v>8.1057659999997089E-3</v>
      </c>
      <c r="T21" s="2">
        <f t="shared" si="13"/>
        <v>1.0163440127427934</v>
      </c>
    </row>
    <row r="22" spans="1:20">
      <c r="A22">
        <v>6040000</v>
      </c>
      <c r="B22">
        <v>8.0399470000000004E-3</v>
      </c>
      <c r="C22">
        <v>156.684781507</v>
      </c>
      <c r="D22" s="2">
        <f t="shared" si="2"/>
        <v>6.04</v>
      </c>
      <c r="E22" s="2">
        <f t="shared" si="3"/>
        <v>1.0162102233364836</v>
      </c>
      <c r="F22" s="2">
        <f t="shared" si="4"/>
        <v>2.7346653250650728</v>
      </c>
      <c r="G22" s="2">
        <f t="shared" si="5"/>
        <v>-7.3834152753404613E-3</v>
      </c>
      <c r="H22" s="2">
        <f t="shared" si="6"/>
        <v>3.182126118600291E-3</v>
      </c>
      <c r="I22" s="2">
        <f t="shared" si="0"/>
        <v>0.98532159036500166</v>
      </c>
      <c r="J22" s="2">
        <f t="shared" si="1"/>
        <v>6.2712405135186911E-3</v>
      </c>
      <c r="K22" s="2">
        <f t="shared" si="7"/>
        <v>49.266079518250081</v>
      </c>
      <c r="L22" s="2">
        <f t="shared" si="7"/>
        <v>0.31356202567593455</v>
      </c>
      <c r="M22" s="2">
        <f t="shared" si="8"/>
        <v>49.267077366558759</v>
      </c>
      <c r="N22" s="2" t="str">
        <f t="shared" si="14"/>
        <v>49.2660795182501+0.313562025675935i</v>
      </c>
      <c r="O22" s="2" t="str">
        <f t="shared" si="9"/>
        <v>50</v>
      </c>
      <c r="P22" s="2" t="str">
        <f t="shared" si="10"/>
        <v>-0.733920481749898+0.313562025675935i</v>
      </c>
      <c r="Q22" s="2" t="str">
        <f t="shared" si="15"/>
        <v>99.2660795182501+0.313562025675935i</v>
      </c>
      <c r="R22" s="2" t="str">
        <f t="shared" si="11"/>
        <v>-0.00738341527534031+0.00318212611860029i</v>
      </c>
      <c r="S22" s="2">
        <f t="shared" si="12"/>
        <v>8.0399469999998616E-3</v>
      </c>
      <c r="T22" s="2">
        <f t="shared" si="13"/>
        <v>1.0162102233364831</v>
      </c>
    </row>
    <row r="23" spans="1:20">
      <c r="A23">
        <v>6339500</v>
      </c>
      <c r="B23">
        <v>8.0001310000000006E-3</v>
      </c>
      <c r="C23">
        <v>157.51750618299999</v>
      </c>
      <c r="D23" s="2">
        <f t="shared" si="2"/>
        <v>6.3395000000000001</v>
      </c>
      <c r="E23" s="2">
        <f t="shared" si="3"/>
        <v>1.0161292985009456</v>
      </c>
      <c r="F23" s="2">
        <f t="shared" si="4"/>
        <v>2.7491991124238755</v>
      </c>
      <c r="G23" s="2">
        <f t="shared" si="5"/>
        <v>-7.3920923610094761E-3</v>
      </c>
      <c r="H23" s="2">
        <f t="shared" si="6"/>
        <v>3.059259149445557E-3</v>
      </c>
      <c r="I23" s="2">
        <f t="shared" si="0"/>
        <v>0.98530599048434109</v>
      </c>
      <c r="J23" s="2">
        <f t="shared" si="1"/>
        <v>6.0289986013328445E-3</v>
      </c>
      <c r="K23" s="2">
        <f t="shared" si="7"/>
        <v>49.265299524217056</v>
      </c>
      <c r="L23" s="2">
        <f t="shared" si="7"/>
        <v>0.30144993006664222</v>
      </c>
      <c r="M23" s="2">
        <f t="shared" si="8"/>
        <v>49.266221788068528</v>
      </c>
      <c r="N23" s="2" t="str">
        <f t="shared" si="14"/>
        <v>49.2652995242171+0.301449930066642i</v>
      </c>
      <c r="O23" s="2" t="str">
        <f t="shared" si="9"/>
        <v>50</v>
      </c>
      <c r="P23" s="2" t="str">
        <f t="shared" si="10"/>
        <v>-0.734700475782901+0.301449930066642i</v>
      </c>
      <c r="Q23" s="2" t="str">
        <f t="shared" si="15"/>
        <v>99.2652995242171+0.301449930066642i</v>
      </c>
      <c r="R23" s="2" t="str">
        <f t="shared" si="11"/>
        <v>-0.00739209236100909+0.00305925914944555i</v>
      </c>
      <c r="S23" s="2">
        <f t="shared" si="12"/>
        <v>8.0001309999996398E-3</v>
      </c>
      <c r="T23" s="2">
        <f t="shared" si="13"/>
        <v>1.0161292985009451</v>
      </c>
    </row>
    <row r="24" spans="1:20">
      <c r="A24">
        <v>6639000</v>
      </c>
      <c r="B24">
        <v>7.9251749999999996E-3</v>
      </c>
      <c r="C24">
        <v>158.51197622500001</v>
      </c>
      <c r="D24" s="2">
        <f t="shared" si="2"/>
        <v>6.6390000000000002</v>
      </c>
      <c r="E24" s="2">
        <f t="shared" si="3"/>
        <v>1.0159769702854822</v>
      </c>
      <c r="F24" s="2">
        <f t="shared" si="4"/>
        <v>2.7665558889692221</v>
      </c>
      <c r="G24" s="2">
        <f t="shared" si="5"/>
        <v>-7.3743290181244731E-3</v>
      </c>
      <c r="H24" s="2">
        <f t="shared" si="6"/>
        <v>2.9030450070697059E-3</v>
      </c>
      <c r="I24" s="2">
        <f t="shared" si="0"/>
        <v>0.98534281950315084</v>
      </c>
      <c r="J24" s="2">
        <f t="shared" si="1"/>
        <v>5.7213484535564504E-3</v>
      </c>
      <c r="K24" s="2">
        <f t="shared" si="7"/>
        <v>49.267140975157545</v>
      </c>
      <c r="L24" s="2">
        <f t="shared" si="7"/>
        <v>0.28606742267782254</v>
      </c>
      <c r="M24" s="2">
        <f t="shared" si="8"/>
        <v>49.26797148692409</v>
      </c>
      <c r="N24" s="2" t="str">
        <f t="shared" si="14"/>
        <v>49.2671409751575+0.286067422677823i</v>
      </c>
      <c r="O24" s="2" t="str">
        <f t="shared" si="9"/>
        <v>50</v>
      </c>
      <c r="P24" s="2" t="str">
        <f t="shared" si="10"/>
        <v>-0.732859024842497+0.286067422677823i</v>
      </c>
      <c r="Q24" s="2" t="str">
        <f t="shared" si="15"/>
        <v>99.2671409751575+0.286067422677823i</v>
      </c>
      <c r="R24" s="2" t="str">
        <f t="shared" si="11"/>
        <v>-0.00737432901812498+0.00290304500706971i</v>
      </c>
      <c r="S24" s="2">
        <f t="shared" si="12"/>
        <v>7.9251750000004732E-3</v>
      </c>
      <c r="T24" s="2">
        <f t="shared" si="13"/>
        <v>1.0159769702854831</v>
      </c>
    </row>
    <row r="25" spans="1:20">
      <c r="A25">
        <v>6938500</v>
      </c>
      <c r="B25">
        <v>7.8683980000000004E-3</v>
      </c>
      <c r="C25">
        <v>159.671230702</v>
      </c>
      <c r="D25" s="2">
        <f t="shared" si="2"/>
        <v>6.9385000000000003</v>
      </c>
      <c r="E25" s="2">
        <f t="shared" si="3"/>
        <v>1.0158616013926751</v>
      </c>
      <c r="F25" s="2">
        <f t="shared" si="4"/>
        <v>2.7867886964613566</v>
      </c>
      <c r="G25" s="2">
        <f t="shared" si="5"/>
        <v>-7.3783117887578683E-3</v>
      </c>
      <c r="H25" s="2">
        <f t="shared" si="6"/>
        <v>2.733532921748094E-3</v>
      </c>
      <c r="I25" s="2">
        <f t="shared" si="0"/>
        <v>0.98533683960767571</v>
      </c>
      <c r="J25" s="2">
        <f t="shared" si="1"/>
        <v>5.3872349129597983E-3</v>
      </c>
      <c r="K25" s="2">
        <f t="shared" si="7"/>
        <v>49.266841980383788</v>
      </c>
      <c r="L25" s="2">
        <f t="shared" si="7"/>
        <v>0.26936174564798993</v>
      </c>
      <c r="M25" s="2">
        <f t="shared" si="8"/>
        <v>49.267578329669554</v>
      </c>
      <c r="N25" s="2" t="str">
        <f t="shared" si="14"/>
        <v>49.2668419803838+0.26936174564799i</v>
      </c>
      <c r="O25" s="2" t="str">
        <f t="shared" si="9"/>
        <v>50</v>
      </c>
      <c r="P25" s="2" t="str">
        <f t="shared" si="10"/>
        <v>-0.733158019616198+0.26936174564799i</v>
      </c>
      <c r="Q25" s="2" t="str">
        <f t="shared" si="15"/>
        <v>99.2668419803838+0.26936174564799i</v>
      </c>
      <c r="R25" s="2" t="str">
        <f t="shared" si="11"/>
        <v>-0.00737831178875766+0.00273353292174809i</v>
      </c>
      <c r="S25" s="2">
        <f t="shared" si="12"/>
        <v>7.8683979999998044E-3</v>
      </c>
      <c r="T25" s="2">
        <f t="shared" si="13"/>
        <v>1.0158616013926747</v>
      </c>
    </row>
    <row r="26" spans="1:20">
      <c r="A26">
        <v>7238000</v>
      </c>
      <c r="B26">
        <v>7.8249080000000002E-3</v>
      </c>
      <c r="C26">
        <v>160.578475295</v>
      </c>
      <c r="D26" s="2">
        <f t="shared" si="2"/>
        <v>7.2380000000000004</v>
      </c>
      <c r="E26" s="2">
        <f t="shared" si="3"/>
        <v>1.0157732401530595</v>
      </c>
      <c r="F26" s="2">
        <f t="shared" si="4"/>
        <v>2.8026231017301226</v>
      </c>
      <c r="G26" s="2">
        <f t="shared" si="5"/>
        <v>-7.3796535677502122E-3</v>
      </c>
      <c r="H26" s="2">
        <f t="shared" si="6"/>
        <v>2.6019028476204809E-3</v>
      </c>
      <c r="I26" s="2">
        <f t="shared" si="0"/>
        <v>0.98533556922303533</v>
      </c>
      <c r="J26" s="2">
        <f t="shared" si="1"/>
        <v>5.1278088184021813E-3</v>
      </c>
      <c r="K26" s="2">
        <f t="shared" si="7"/>
        <v>49.266778461151766</v>
      </c>
      <c r="L26" s="2">
        <f t="shared" si="7"/>
        <v>0.25639044092010904</v>
      </c>
      <c r="M26" s="2">
        <f t="shared" si="8"/>
        <v>49.267445600501787</v>
      </c>
      <c r="N26" s="2" t="str">
        <f t="shared" si="14"/>
        <v>49.2667784611518+0.256390440920109i</v>
      </c>
      <c r="O26" s="2" t="str">
        <f t="shared" si="9"/>
        <v>50</v>
      </c>
      <c r="P26" s="2" t="str">
        <f t="shared" si="10"/>
        <v>-0.733221538848198+0.256390440920109i</v>
      </c>
      <c r="Q26" s="2" t="str">
        <f t="shared" si="15"/>
        <v>99.2667784611518+0.256390440920109i</v>
      </c>
      <c r="R26" s="2" t="str">
        <f t="shared" si="11"/>
        <v>-0.00737965356774977+0.00260190284762048i</v>
      </c>
      <c r="S26" s="2">
        <f t="shared" si="12"/>
        <v>7.8249079999995821E-3</v>
      </c>
      <c r="T26" s="2">
        <f t="shared" si="13"/>
        <v>1.0157732401530588</v>
      </c>
    </row>
    <row r="27" spans="1:20">
      <c r="A27">
        <v>7537500</v>
      </c>
      <c r="B27">
        <v>7.8198130000000001E-3</v>
      </c>
      <c r="C27">
        <v>161.44409898500001</v>
      </c>
      <c r="D27" s="2">
        <f t="shared" si="2"/>
        <v>7.5374999999999996</v>
      </c>
      <c r="E27" s="2">
        <f t="shared" si="3"/>
        <v>1.0157628888430927</v>
      </c>
      <c r="F27" s="2">
        <f t="shared" si="4"/>
        <v>2.8177310852038855</v>
      </c>
      <c r="G27" s="2">
        <f t="shared" si="5"/>
        <v>-7.4132892569298897E-3</v>
      </c>
      <c r="H27" s="2">
        <f t="shared" si="6"/>
        <v>2.4884970862062267E-3</v>
      </c>
      <c r="I27" s="2">
        <f t="shared" si="0"/>
        <v>0.98527041262565296</v>
      </c>
      <c r="J27" s="2">
        <f t="shared" si="1"/>
        <v>4.9039849779968408E-3</v>
      </c>
      <c r="K27" s="2">
        <f t="shared" si="7"/>
        <v>49.263520631282645</v>
      </c>
      <c r="L27" s="2">
        <f t="shared" si="7"/>
        <v>0.24519924889984204</v>
      </c>
      <c r="M27" s="2">
        <f t="shared" si="8"/>
        <v>49.264130842434156</v>
      </c>
      <c r="N27" s="2" t="str">
        <f t="shared" si="14"/>
        <v>49.2635206312826+0.245199248899842i</v>
      </c>
      <c r="O27" s="2" t="str">
        <f t="shared" si="9"/>
        <v>50</v>
      </c>
      <c r="P27" s="2" t="str">
        <f t="shared" si="10"/>
        <v>-0.736479368717397+0.245199248899842i</v>
      </c>
      <c r="Q27" s="2" t="str">
        <f t="shared" si="15"/>
        <v>99.2635206312826+0.245199248899842i</v>
      </c>
      <c r="R27" s="2" t="str">
        <f t="shared" si="11"/>
        <v>-0.00741328925693033+0.00248849708620623i</v>
      </c>
      <c r="S27" s="2">
        <f t="shared" si="12"/>
        <v>7.8198130000004182E-3</v>
      </c>
      <c r="T27" s="2">
        <f t="shared" si="13"/>
        <v>1.0157628888430936</v>
      </c>
    </row>
    <row r="28" spans="1:20">
      <c r="A28">
        <v>7837000</v>
      </c>
      <c r="B28">
        <v>7.7983130000000003E-3</v>
      </c>
      <c r="C28">
        <v>162.017027106</v>
      </c>
      <c r="D28" s="2">
        <f t="shared" si="2"/>
        <v>7.8369999999999997</v>
      </c>
      <c r="E28" s="2">
        <f t="shared" si="3"/>
        <v>1.0157192093143457</v>
      </c>
      <c r="F28" s="2">
        <f t="shared" si="4"/>
        <v>2.8277305672925999</v>
      </c>
      <c r="G28" s="2">
        <f t="shared" si="5"/>
        <v>-7.4173522126917924E-3</v>
      </c>
      <c r="H28" s="2">
        <f t="shared" si="6"/>
        <v>2.4076070690304051E-3</v>
      </c>
      <c r="I28" s="2">
        <f t="shared" si="0"/>
        <v>0.98526318076119523</v>
      </c>
      <c r="J28" s="2">
        <f t="shared" si="1"/>
        <v>4.7445417307814212E-3</v>
      </c>
      <c r="K28" s="2">
        <f t="shared" si="7"/>
        <v>49.263159038059761</v>
      </c>
      <c r="L28" s="2">
        <f t="shared" si="7"/>
        <v>0.23722708653907107</v>
      </c>
      <c r="M28" s="2">
        <f t="shared" si="8"/>
        <v>49.263730219094825</v>
      </c>
      <c r="N28" s="2" t="str">
        <f t="shared" si="14"/>
        <v>49.2631590380598+0.237227086539071i</v>
      </c>
      <c r="O28" s="2" t="str">
        <f t="shared" si="9"/>
        <v>50</v>
      </c>
      <c r="P28" s="2" t="str">
        <f t="shared" si="10"/>
        <v>-0.736840961940203+0.237227086539071i</v>
      </c>
      <c r="Q28" s="2" t="str">
        <f t="shared" si="15"/>
        <v>99.2631590380598+0.237227086539071i</v>
      </c>
      <c r="R28" s="2" t="str">
        <f t="shared" si="11"/>
        <v>-0.00741735221269135+0.0024076070690304i</v>
      </c>
      <c r="S28" s="2">
        <f t="shared" si="12"/>
        <v>7.798312999999577E-3</v>
      </c>
      <c r="T28" s="2">
        <f t="shared" si="13"/>
        <v>1.015719209314345</v>
      </c>
    </row>
    <row r="29" spans="1:20">
      <c r="A29">
        <v>8136500</v>
      </c>
      <c r="B29">
        <v>7.7682139999999998E-3</v>
      </c>
      <c r="C29">
        <v>163.020321411</v>
      </c>
      <c r="D29" s="2">
        <f t="shared" si="2"/>
        <v>8.1364999999999998</v>
      </c>
      <c r="E29" s="2">
        <f t="shared" si="3"/>
        <v>1.0156580631856515</v>
      </c>
      <c r="F29" s="2">
        <f t="shared" si="4"/>
        <v>2.8452413562813583</v>
      </c>
      <c r="G29" s="2">
        <f t="shared" si="5"/>
        <v>-7.4295850674535114E-3</v>
      </c>
      <c r="H29" s="2">
        <f t="shared" si="6"/>
        <v>2.2685710205474713E-3</v>
      </c>
      <c r="I29" s="2">
        <f t="shared" si="0"/>
        <v>0.98524034644439773</v>
      </c>
      <c r="J29" s="2">
        <f t="shared" si="1"/>
        <v>4.4704451661143497E-3</v>
      </c>
      <c r="K29" s="2">
        <f t="shared" si="7"/>
        <v>49.26201732221989</v>
      </c>
      <c r="L29" s="2">
        <f t="shared" si="7"/>
        <v>0.22352225830571748</v>
      </c>
      <c r="M29" s="2">
        <f t="shared" si="8"/>
        <v>49.262524426328888</v>
      </c>
      <c r="N29" s="2" t="str">
        <f t="shared" si="14"/>
        <v>49.2620173222199+0.223522258305717i</v>
      </c>
      <c r="O29" s="2" t="str">
        <f t="shared" si="9"/>
        <v>50</v>
      </c>
      <c r="P29" s="2" t="str">
        <f t="shared" si="10"/>
        <v>-0.737982677780103+0.223522258305717i</v>
      </c>
      <c r="Q29" s="2" t="str">
        <f t="shared" si="15"/>
        <v>99.2620173222199+0.223522258305717i</v>
      </c>
      <c r="R29" s="2" t="str">
        <f t="shared" si="11"/>
        <v>-0.00742958506745338+0.00226857102054747i</v>
      </c>
      <c r="S29" s="2">
        <f t="shared" si="12"/>
        <v>7.7682139999998732E-3</v>
      </c>
      <c r="T29" s="2">
        <f t="shared" si="13"/>
        <v>1.0156580631856513</v>
      </c>
    </row>
    <row r="30" spans="1:20">
      <c r="A30">
        <v>8436000</v>
      </c>
      <c r="B30">
        <v>7.7708930000000001E-3</v>
      </c>
      <c r="C30">
        <v>164.04010619799999</v>
      </c>
      <c r="D30" s="2">
        <f t="shared" si="2"/>
        <v>8.4359999999999999</v>
      </c>
      <c r="E30" s="2">
        <f t="shared" si="3"/>
        <v>1.0156635054246599</v>
      </c>
      <c r="F30" s="2">
        <f t="shared" si="4"/>
        <v>2.8630399584762571</v>
      </c>
      <c r="G30" s="2">
        <f t="shared" si="5"/>
        <v>-7.4713592861643313E-3</v>
      </c>
      <c r="H30" s="2">
        <f t="shared" si="6"/>
        <v>2.1367190817922262E-3</v>
      </c>
      <c r="I30" s="2">
        <f t="shared" si="0"/>
        <v>0.98515916646071333</v>
      </c>
      <c r="J30" s="2">
        <f t="shared" si="1"/>
        <v>4.210271023859972E-3</v>
      </c>
      <c r="K30" s="2">
        <f t="shared" si="7"/>
        <v>49.257958323035666</v>
      </c>
      <c r="L30" s="2">
        <f t="shared" si="7"/>
        <v>0.21051355119299861</v>
      </c>
      <c r="M30" s="2">
        <f t="shared" si="8"/>
        <v>49.25840815646761</v>
      </c>
      <c r="N30" s="2" t="str">
        <f t="shared" si="14"/>
        <v>49.2579583230357+0.210513551192999i</v>
      </c>
      <c r="O30" s="2" t="str">
        <f t="shared" si="9"/>
        <v>50</v>
      </c>
      <c r="P30" s="2" t="str">
        <f t="shared" si="10"/>
        <v>-0.742041676964298+0.210513551192999i</v>
      </c>
      <c r="Q30" s="2" t="str">
        <f t="shared" si="15"/>
        <v>99.2579583230357+0.210513551192999i</v>
      </c>
      <c r="R30" s="2" t="str">
        <f t="shared" si="11"/>
        <v>-0.00747135928616396+0.00213671908179223i</v>
      </c>
      <c r="S30" s="2">
        <f t="shared" si="12"/>
        <v>7.7708929999996445E-3</v>
      </c>
      <c r="T30" s="2">
        <f t="shared" si="13"/>
        <v>1.0156635054246592</v>
      </c>
    </row>
    <row r="31" spans="1:20">
      <c r="A31">
        <v>8735500</v>
      </c>
      <c r="B31">
        <v>7.7794680000000003E-3</v>
      </c>
      <c r="C31">
        <v>164.853136664</v>
      </c>
      <c r="D31" s="2">
        <f t="shared" si="2"/>
        <v>8.7355</v>
      </c>
      <c r="E31" s="2">
        <f t="shared" si="3"/>
        <v>1.0156809252562413</v>
      </c>
      <c r="F31" s="2">
        <f t="shared" si="4"/>
        <v>2.8772300170269811</v>
      </c>
      <c r="G31" s="2">
        <f t="shared" si="5"/>
        <v>-7.5092033399993888E-3</v>
      </c>
      <c r="H31" s="2">
        <f t="shared" si="6"/>
        <v>2.0327290920253058E-3</v>
      </c>
      <c r="I31" s="2">
        <f t="shared" si="0"/>
        <v>0.9850854485055498</v>
      </c>
      <c r="J31" s="2">
        <f t="shared" si="1"/>
        <v>4.0050660857056334E-3</v>
      </c>
      <c r="K31" s="2">
        <f t="shared" si="7"/>
        <v>49.254272425277492</v>
      </c>
      <c r="L31" s="2">
        <f t="shared" si="7"/>
        <v>0.20025330428528168</v>
      </c>
      <c r="M31" s="2">
        <f t="shared" si="8"/>
        <v>49.254679508949479</v>
      </c>
      <c r="N31" s="2" t="str">
        <f t="shared" si="14"/>
        <v>49.2542724252775+0.200253304285282i</v>
      </c>
      <c r="O31" s="2" t="str">
        <f t="shared" si="9"/>
        <v>50</v>
      </c>
      <c r="P31" s="2" t="str">
        <f t="shared" si="10"/>
        <v>-0.745727574722501+0.200253304285282i</v>
      </c>
      <c r="Q31" s="2" t="str">
        <f t="shared" si="15"/>
        <v>99.2542724252775+0.200253304285282i</v>
      </c>
      <c r="R31" s="2" t="str">
        <f t="shared" si="11"/>
        <v>-0.00750920333999942+0.00203272909202531i</v>
      </c>
      <c r="S31" s="2">
        <f t="shared" si="12"/>
        <v>7.7794680000000315E-3</v>
      </c>
      <c r="T31" s="2">
        <f t="shared" si="13"/>
        <v>1.0156809252562415</v>
      </c>
    </row>
    <row r="32" spans="1:20">
      <c r="A32">
        <v>9035000</v>
      </c>
      <c r="B32">
        <v>7.7674160000000001E-3</v>
      </c>
      <c r="C32">
        <v>165.460412588</v>
      </c>
      <c r="D32" s="2">
        <f t="shared" si="2"/>
        <v>9.0350000000000001</v>
      </c>
      <c r="E32" s="2">
        <f t="shared" si="3"/>
        <v>1.0156564420988619</v>
      </c>
      <c r="F32" s="2">
        <f t="shared" si="4"/>
        <v>2.8878289813688718</v>
      </c>
      <c r="G32" s="2">
        <f t="shared" si="5"/>
        <v>-7.5186599514791416E-3</v>
      </c>
      <c r="H32" s="2">
        <f t="shared" si="6"/>
        <v>1.9500009874560756E-3</v>
      </c>
      <c r="I32" s="2">
        <f t="shared" si="0"/>
        <v>0.98506746088323871</v>
      </c>
      <c r="J32" s="2">
        <f t="shared" si="1"/>
        <v>3.8419968411063047E-3</v>
      </c>
      <c r="K32" s="2">
        <f t="shared" si="7"/>
        <v>49.253373044161933</v>
      </c>
      <c r="L32" s="2">
        <f t="shared" si="7"/>
        <v>0.19209984205531525</v>
      </c>
      <c r="M32" s="2">
        <f t="shared" si="8"/>
        <v>49.253747660220689</v>
      </c>
      <c r="N32" s="2" t="str">
        <f t="shared" si="14"/>
        <v>49.2533730441619+0.192099842055315i</v>
      </c>
      <c r="O32" s="2" t="str">
        <f t="shared" si="9"/>
        <v>50</v>
      </c>
      <c r="P32" s="2" t="str">
        <f t="shared" si="10"/>
        <v>-0.746626955838103+0.192099842055315i</v>
      </c>
      <c r="Q32" s="2" t="str">
        <f t="shared" si="15"/>
        <v>99.2533730441619+0.192099842055315i</v>
      </c>
      <c r="R32" s="2" t="str">
        <f t="shared" si="11"/>
        <v>-0.0075186599514796+0.00195000098745607i</v>
      </c>
      <c r="S32" s="2">
        <f t="shared" si="12"/>
        <v>7.7674160000004424E-3</v>
      </c>
      <c r="T32" s="2">
        <f t="shared" si="13"/>
        <v>1.0156564420988627</v>
      </c>
    </row>
    <row r="33" spans="1:20">
      <c r="A33">
        <v>9334500</v>
      </c>
      <c r="B33">
        <v>7.7899609999999998E-3</v>
      </c>
      <c r="C33">
        <v>166.235042956</v>
      </c>
      <c r="D33" s="2">
        <f t="shared" si="2"/>
        <v>9.3345000000000002</v>
      </c>
      <c r="E33" s="2">
        <f t="shared" si="3"/>
        <v>1.0157022418516368</v>
      </c>
      <c r="F33" s="2">
        <f t="shared" si="4"/>
        <v>2.9013488317764073</v>
      </c>
      <c r="G33" s="2">
        <f t="shared" si="5"/>
        <v>-7.5662332335694376E-3</v>
      </c>
      <c r="H33" s="2">
        <f t="shared" si="6"/>
        <v>1.8535390572497709E-3</v>
      </c>
      <c r="I33" s="2">
        <f t="shared" si="0"/>
        <v>0.98497445195280298</v>
      </c>
      <c r="J33" s="2">
        <f t="shared" si="1"/>
        <v>3.6515988259449507E-3</v>
      </c>
      <c r="K33" s="2">
        <f t="shared" si="7"/>
        <v>49.248722597640146</v>
      </c>
      <c r="L33" s="2">
        <f t="shared" si="7"/>
        <v>0.18257994129724753</v>
      </c>
      <c r="M33" s="2">
        <f t="shared" si="8"/>
        <v>49.249061036067232</v>
      </c>
      <c r="N33" s="2" t="str">
        <f t="shared" si="14"/>
        <v>49.2487225976401+0.182579941297248i</v>
      </c>
      <c r="O33" s="2" t="str">
        <f t="shared" si="9"/>
        <v>50</v>
      </c>
      <c r="P33" s="2" t="str">
        <f t="shared" si="10"/>
        <v>-0.751277402359896+0.182579941297248i</v>
      </c>
      <c r="Q33" s="2" t="str">
        <f t="shared" si="15"/>
        <v>99.2487225976401+0.182579941297248i</v>
      </c>
      <c r="R33" s="2" t="str">
        <f t="shared" si="11"/>
        <v>-0.00756623323356997+0.00185353905724978i</v>
      </c>
      <c r="S33" s="2">
        <f t="shared" si="12"/>
        <v>7.7899610000005193E-3</v>
      </c>
      <c r="T33" s="2">
        <f t="shared" si="13"/>
        <v>1.0157022418516379</v>
      </c>
    </row>
    <row r="34" spans="1:20">
      <c r="A34">
        <v>9634000</v>
      </c>
      <c r="B34">
        <v>7.7652770000000001E-3</v>
      </c>
      <c r="C34">
        <v>166.951253415</v>
      </c>
      <c r="D34" s="2">
        <f t="shared" si="2"/>
        <v>9.6340000000000003</v>
      </c>
      <c r="E34" s="2">
        <f t="shared" si="3"/>
        <v>1.0156520968678093</v>
      </c>
      <c r="F34" s="2">
        <f t="shared" si="4"/>
        <v>2.9138490624231768</v>
      </c>
      <c r="G34" s="2">
        <f t="shared" ref="G34:G65" si="16">B34*COS(F34)</f>
        <v>-7.5647645520060067E-3</v>
      </c>
      <c r="H34" s="2">
        <f t="shared" si="6"/>
        <v>1.7532438961657237E-3</v>
      </c>
      <c r="I34" s="2">
        <f t="shared" ref="I34:I65" si="17">(1-G34^2-H34^2)/((1-G34)^2+H34^2)</f>
        <v>0.98497805264819083</v>
      </c>
      <c r="J34" s="2">
        <f t="shared" ref="J34:J65" si="18">2*H34/((1-G34)^2+H34^2)</f>
        <v>3.4540217932052691E-3</v>
      </c>
      <c r="K34" s="2">
        <f t="shared" si="7"/>
        <v>49.248902632409539</v>
      </c>
      <c r="L34" s="2">
        <f t="shared" si="7"/>
        <v>0.17270108966026346</v>
      </c>
      <c r="M34" s="2">
        <f t="shared" si="8"/>
        <v>49.249205436868984</v>
      </c>
      <c r="N34" s="2" t="str">
        <f t="shared" si="14"/>
        <v>49.2489026324095+0.172701089660263i</v>
      </c>
      <c r="O34" s="2" t="str">
        <f t="shared" si="9"/>
        <v>50</v>
      </c>
      <c r="P34" s="2" t="str">
        <f t="shared" si="10"/>
        <v>-0.751097367590503+0.172701089660263i</v>
      </c>
      <c r="Q34" s="2" t="str">
        <f t="shared" si="15"/>
        <v>99.2489026324095+0.172701089660263i</v>
      </c>
      <c r="R34" s="2" t="str">
        <f t="shared" si="11"/>
        <v>-0.00756476455200649+0.00175324389616572i</v>
      </c>
      <c r="S34" s="2">
        <f t="shared" si="12"/>
        <v>7.7652770000004711E-3</v>
      </c>
      <c r="T34" s="2">
        <f t="shared" si="13"/>
        <v>1.0156520968678104</v>
      </c>
    </row>
    <row r="35" spans="1:20">
      <c r="A35">
        <v>9933500</v>
      </c>
      <c r="B35">
        <v>7.7773180000000001E-3</v>
      </c>
      <c r="C35">
        <v>167.811186198</v>
      </c>
      <c r="D35" s="2">
        <f t="shared" si="2"/>
        <v>9.9335000000000004</v>
      </c>
      <c r="E35" s="2">
        <f t="shared" si="3"/>
        <v>1.0156765575733937</v>
      </c>
      <c r="F35" s="2">
        <f t="shared" si="4"/>
        <v>2.9288577208323652</v>
      </c>
      <c r="G35" s="2">
        <f t="shared" si="16"/>
        <v>-7.6019949614186764E-3</v>
      </c>
      <c r="H35" s="2">
        <f t="shared" si="6"/>
        <v>1.6420559916425089E-3</v>
      </c>
      <c r="I35" s="2">
        <f t="shared" si="17"/>
        <v>0.98490544717497286</v>
      </c>
      <c r="J35" s="2">
        <f t="shared" si="18"/>
        <v>3.2347354398621626E-3</v>
      </c>
      <c r="K35" s="2">
        <f t="shared" si="7"/>
        <v>49.245272358748643</v>
      </c>
      <c r="L35" s="2">
        <f t="shared" si="7"/>
        <v>0.16173677199310812</v>
      </c>
      <c r="M35" s="2">
        <f t="shared" si="8"/>
        <v>49.245537954933013</v>
      </c>
      <c r="N35" s="2" t="str">
        <f t="shared" si="14"/>
        <v>49.2452723587486+0.161736771993108i</v>
      </c>
      <c r="O35" s="2" t="str">
        <f t="shared" si="9"/>
        <v>50</v>
      </c>
      <c r="P35" s="2" t="str">
        <f t="shared" si="10"/>
        <v>-0.754727641251399+0.161736771993108i</v>
      </c>
      <c r="Q35" s="2" t="str">
        <f t="shared" si="15"/>
        <v>99.2452723587486+0.161736771993108i</v>
      </c>
      <c r="R35" s="2" t="str">
        <f t="shared" si="11"/>
        <v>-0.00760199496141916+0.00164205599164251i</v>
      </c>
      <c r="S35" s="2">
        <f t="shared" si="12"/>
        <v>7.7773180000004737E-3</v>
      </c>
      <c r="T35" s="2">
        <f t="shared" si="13"/>
        <v>1.0156765575733946</v>
      </c>
    </row>
    <row r="36" spans="1:20">
      <c r="A36">
        <v>10233000</v>
      </c>
      <c r="B36">
        <v>7.854616E-3</v>
      </c>
      <c r="C36">
        <v>168.33543687</v>
      </c>
      <c r="D36" s="2">
        <f t="shared" si="2"/>
        <v>10.233000000000001</v>
      </c>
      <c r="E36" s="2">
        <f t="shared" si="3"/>
        <v>1.0158335988387766</v>
      </c>
      <c r="F36" s="2">
        <f t="shared" si="4"/>
        <v>2.9380076211645578</v>
      </c>
      <c r="G36" s="2">
        <f t="shared" si="16"/>
        <v>-7.6924028257802264E-3</v>
      </c>
      <c r="H36" s="2">
        <f t="shared" si="6"/>
        <v>1.58805896407671E-3</v>
      </c>
      <c r="I36" s="2">
        <f t="shared" si="17"/>
        <v>0.98472770783419994</v>
      </c>
      <c r="J36" s="2">
        <f t="shared" si="18"/>
        <v>3.1278042970642977E-3</v>
      </c>
      <c r="K36" s="2">
        <f t="shared" si="7"/>
        <v>49.236385391709995</v>
      </c>
      <c r="L36" s="2">
        <f t="shared" si="7"/>
        <v>0.15639021485321489</v>
      </c>
      <c r="M36" s="2">
        <f t="shared" si="8"/>
        <v>49.236633763289461</v>
      </c>
      <c r="N36" s="2" t="str">
        <f t="shared" si="14"/>
        <v>49.23638539171+0.156390214853215i</v>
      </c>
      <c r="O36" s="2" t="str">
        <f t="shared" si="9"/>
        <v>50</v>
      </c>
      <c r="P36" s="2" t="str">
        <f t="shared" si="10"/>
        <v>-0.763614608289998+0.156390214853215i</v>
      </c>
      <c r="Q36" s="2" t="str">
        <f t="shared" si="15"/>
        <v>99.23638539171+0.156390214853215i</v>
      </c>
      <c r="R36" s="2" t="str">
        <f t="shared" si="11"/>
        <v>-0.00769240282578024+0.00158805896407671i</v>
      </c>
      <c r="S36" s="2">
        <f t="shared" si="12"/>
        <v>7.8546160000000139E-3</v>
      </c>
      <c r="T36" s="2">
        <f t="shared" si="13"/>
        <v>1.0158335988387766</v>
      </c>
    </row>
    <row r="37" spans="1:20">
      <c r="A37">
        <v>10532500</v>
      </c>
      <c r="B37">
        <v>7.8786140000000008E-3</v>
      </c>
      <c r="C37">
        <v>169.12448362699999</v>
      </c>
      <c r="D37" s="2">
        <f t="shared" si="2"/>
        <v>10.532500000000001</v>
      </c>
      <c r="E37" s="2">
        <f t="shared" si="3"/>
        <v>1.0158823589757797</v>
      </c>
      <c r="F37" s="2">
        <f t="shared" si="4"/>
        <v>2.951779085026391</v>
      </c>
      <c r="G37" s="2">
        <f t="shared" si="16"/>
        <v>-7.7371095803719326E-3</v>
      </c>
      <c r="H37" s="2">
        <f t="shared" si="6"/>
        <v>1.486503919373531E-3</v>
      </c>
      <c r="I37" s="2">
        <f t="shared" si="17"/>
        <v>0.98464026898392987</v>
      </c>
      <c r="J37" s="2">
        <f t="shared" si="18"/>
        <v>2.9275249569995711E-3</v>
      </c>
      <c r="K37" s="2">
        <f t="shared" si="7"/>
        <v>49.232013449196494</v>
      </c>
      <c r="L37" s="2">
        <f t="shared" si="7"/>
        <v>0.14637624784997855</v>
      </c>
      <c r="M37" s="2">
        <f t="shared" si="8"/>
        <v>49.232231051088867</v>
      </c>
      <c r="N37" s="2" t="str">
        <f t="shared" si="14"/>
        <v>49.2320134491965+0.146376247849979i</v>
      </c>
      <c r="O37" s="2" t="str">
        <f t="shared" si="9"/>
        <v>50</v>
      </c>
      <c r="P37" s="2" t="str">
        <f t="shared" si="10"/>
        <v>-0.767986550803499+0.146376247849979i</v>
      </c>
      <c r="Q37" s="2" t="str">
        <f t="shared" si="15"/>
        <v>99.2320134491965+0.146376247849979i</v>
      </c>
      <c r="R37" s="2" t="str">
        <f t="shared" si="11"/>
        <v>-0.00773710958037185+0.00148650391937354i</v>
      </c>
      <c r="S37" s="2">
        <f t="shared" si="12"/>
        <v>7.878613999999921E-3</v>
      </c>
      <c r="T37" s="2">
        <f t="shared" si="13"/>
        <v>1.0158823589757795</v>
      </c>
    </row>
    <row r="38" spans="1:20">
      <c r="A38">
        <v>10832000</v>
      </c>
      <c r="B38">
        <v>7.9062999999999998E-3</v>
      </c>
      <c r="C38">
        <v>169.642807957</v>
      </c>
      <c r="D38" s="2">
        <f t="shared" si="2"/>
        <v>10.832000000000001</v>
      </c>
      <c r="E38" s="2">
        <f t="shared" si="3"/>
        <v>1.0159386154755341</v>
      </c>
      <c r="F38" s="2">
        <f t="shared" si="4"/>
        <v>2.9608255511780848</v>
      </c>
      <c r="G38" s="2">
        <f t="shared" si="16"/>
        <v>-7.7774752958217489E-3</v>
      </c>
      <c r="H38" s="2">
        <f t="shared" si="6"/>
        <v>1.4214280540647824E-3</v>
      </c>
      <c r="I38" s="2">
        <f t="shared" si="17"/>
        <v>0.9845611459373903</v>
      </c>
      <c r="J38" s="2">
        <f t="shared" si="18"/>
        <v>2.7991406406600947E-3</v>
      </c>
      <c r="K38" s="2">
        <f t="shared" si="7"/>
        <v>49.228057296869515</v>
      </c>
      <c r="L38" s="2">
        <f t="shared" si="7"/>
        <v>0.13995703203300475</v>
      </c>
      <c r="M38" s="2">
        <f t="shared" si="8"/>
        <v>49.228256247755553</v>
      </c>
      <c r="N38" s="2" t="str">
        <f t="shared" si="14"/>
        <v>49.2280572968695+0.139957032033005i</v>
      </c>
      <c r="O38" s="2" t="str">
        <f t="shared" si="9"/>
        <v>50</v>
      </c>
      <c r="P38" s="2" t="str">
        <f t="shared" si="10"/>
        <v>-0.771942703130499+0.139957032033005i</v>
      </c>
      <c r="Q38" s="2" t="str">
        <f t="shared" si="15"/>
        <v>99.2280572968695+0.139957032033005i</v>
      </c>
      <c r="R38" s="2" t="str">
        <f t="shared" si="11"/>
        <v>-0.00777747529582191+0.00142142805406479i</v>
      </c>
      <c r="S38" s="2">
        <f t="shared" si="12"/>
        <v>7.9063000000001594E-3</v>
      </c>
      <c r="T38" s="2">
        <f t="shared" si="13"/>
        <v>1.0159386154755345</v>
      </c>
    </row>
    <row r="39" spans="1:20">
      <c r="A39">
        <v>11131500</v>
      </c>
      <c r="B39">
        <v>7.9544449999999992E-3</v>
      </c>
      <c r="C39">
        <v>170.233959594</v>
      </c>
      <c r="D39" s="2">
        <f t="shared" si="2"/>
        <v>11.131500000000001</v>
      </c>
      <c r="E39" s="2">
        <f t="shared" si="3"/>
        <v>1.0160364510680158</v>
      </c>
      <c r="F39" s="2">
        <f t="shared" si="4"/>
        <v>2.9711430936222896</v>
      </c>
      <c r="G39" s="2">
        <f t="shared" si="16"/>
        <v>-7.8391740329279321E-3</v>
      </c>
      <c r="H39" s="2">
        <f t="shared" si="6"/>
        <v>1.3492760056761587E-3</v>
      </c>
      <c r="I39" s="2">
        <f t="shared" si="17"/>
        <v>0.98444004447041444</v>
      </c>
      <c r="J39" s="2">
        <f t="shared" si="18"/>
        <v>2.6567307619056475E-3</v>
      </c>
      <c r="K39" s="2">
        <f t="shared" si="7"/>
        <v>49.222002223520725</v>
      </c>
      <c r="L39" s="2">
        <f t="shared" si="7"/>
        <v>0.13283653809528237</v>
      </c>
      <c r="M39" s="2">
        <f t="shared" si="8"/>
        <v>49.222181467689261</v>
      </c>
      <c r="N39" s="2" t="str">
        <f t="shared" si="14"/>
        <v>49.2220022235207+0.132836538095282i</v>
      </c>
      <c r="O39" s="2" t="str">
        <f t="shared" si="9"/>
        <v>50</v>
      </c>
      <c r="P39" s="2" t="str">
        <f t="shared" si="10"/>
        <v>-0.777997776479303+0.132836538095282i</v>
      </c>
      <c r="Q39" s="2" t="str">
        <f t="shared" si="15"/>
        <v>99.2220022235207+0.132836538095282i</v>
      </c>
      <c r="R39" s="2" t="str">
        <f t="shared" si="11"/>
        <v>-0.00783917403292827+0.00134927600567616i</v>
      </c>
      <c r="S39" s="2">
        <f t="shared" si="12"/>
        <v>7.954445000000334E-3</v>
      </c>
      <c r="T39" s="2">
        <f t="shared" si="13"/>
        <v>1.0160364510680164</v>
      </c>
    </row>
    <row r="40" spans="1:20">
      <c r="A40">
        <v>11431000</v>
      </c>
      <c r="B40">
        <v>8.0348899999999994E-3</v>
      </c>
      <c r="C40">
        <v>170.90068315799999</v>
      </c>
      <c r="D40" s="2">
        <f t="shared" si="2"/>
        <v>11.430999999999999</v>
      </c>
      <c r="E40" s="2">
        <f t="shared" si="3"/>
        <v>1.0161999447742673</v>
      </c>
      <c r="F40" s="2">
        <f t="shared" si="4"/>
        <v>2.9827796150147203</v>
      </c>
      <c r="G40" s="2">
        <f t="shared" si="16"/>
        <v>-7.9337764731556033E-3</v>
      </c>
      <c r="H40" s="2">
        <f t="shared" si="6"/>
        <v>1.2706880758481286E-3</v>
      </c>
      <c r="I40" s="2">
        <f t="shared" si="17"/>
        <v>0.98425419212009335</v>
      </c>
      <c r="J40" s="2">
        <f t="shared" si="18"/>
        <v>2.5015216279398256E-3</v>
      </c>
      <c r="K40" s="2">
        <f t="shared" si="7"/>
        <v>49.212709606004665</v>
      </c>
      <c r="L40" s="2">
        <f t="shared" si="7"/>
        <v>0.12507608139699128</v>
      </c>
      <c r="M40" s="2">
        <f t="shared" si="8"/>
        <v>49.212868548694466</v>
      </c>
      <c r="N40" s="2" t="str">
        <f t="shared" si="14"/>
        <v>49.2127096060047+0.125076081396991i</v>
      </c>
      <c r="O40" s="2" t="str">
        <f t="shared" si="9"/>
        <v>50</v>
      </c>
      <c r="P40" s="2" t="str">
        <f t="shared" si="10"/>
        <v>-0.787290393995299+0.125076081396991i</v>
      </c>
      <c r="Q40" s="2" t="str">
        <f t="shared" si="15"/>
        <v>99.2127096060047+0.125076081396991i</v>
      </c>
      <c r="R40" s="2" t="str">
        <f t="shared" si="11"/>
        <v>-0.00793377647315515+0.00127068807584812i</v>
      </c>
      <c r="S40" s="2">
        <f t="shared" si="12"/>
        <v>8.0348899999995501E-3</v>
      </c>
      <c r="T40" s="2">
        <f t="shared" si="13"/>
        <v>1.0161999447742665</v>
      </c>
    </row>
    <row r="41" spans="1:20">
      <c r="A41">
        <v>11730500</v>
      </c>
      <c r="B41">
        <v>8.0551670000000002E-3</v>
      </c>
      <c r="C41">
        <v>171.413790947</v>
      </c>
      <c r="D41" s="2">
        <f t="shared" si="2"/>
        <v>11.730499999999999</v>
      </c>
      <c r="E41" s="2">
        <f t="shared" si="3"/>
        <v>1.0162411592500324</v>
      </c>
      <c r="F41" s="2">
        <f t="shared" si="4"/>
        <v>2.9917350353503989</v>
      </c>
      <c r="G41" s="2">
        <f t="shared" si="16"/>
        <v>-7.9648874687297117E-3</v>
      </c>
      <c r="H41" s="2">
        <f t="shared" si="6"/>
        <v>1.2026150707360197E-3</v>
      </c>
      <c r="I41" s="2">
        <f t="shared" si="17"/>
        <v>0.98419327680527802</v>
      </c>
      <c r="J41" s="2">
        <f t="shared" si="18"/>
        <v>2.3673649425740954E-3</v>
      </c>
      <c r="K41" s="2">
        <f t="shared" si="7"/>
        <v>49.2096638402639</v>
      </c>
      <c r="L41" s="2">
        <f t="shared" si="7"/>
        <v>0.11836824712870478</v>
      </c>
      <c r="M41" s="2">
        <f t="shared" si="8"/>
        <v>49.209806200733048</v>
      </c>
      <c r="N41" s="2" t="str">
        <f t="shared" si="14"/>
        <v>49.2096638402639+0.118368247128705i</v>
      </c>
      <c r="O41" s="2" t="str">
        <f t="shared" si="9"/>
        <v>50</v>
      </c>
      <c r="P41" s="2" t="str">
        <f t="shared" si="10"/>
        <v>-0.7903361597361+0.118368247128705i</v>
      </c>
      <c r="Q41" s="2" t="str">
        <f t="shared" si="15"/>
        <v>99.2096638402639+0.118368247128705i</v>
      </c>
      <c r="R41" s="2" t="str">
        <f t="shared" si="11"/>
        <v>-0.00796488746872973+0.00120261507073602i</v>
      </c>
      <c r="S41" s="2">
        <f t="shared" si="12"/>
        <v>8.0551670000000176E-3</v>
      </c>
      <c r="T41" s="2">
        <f t="shared" si="13"/>
        <v>1.0162411592500324</v>
      </c>
    </row>
    <row r="42" spans="1:20">
      <c r="A42">
        <v>12030000</v>
      </c>
      <c r="B42">
        <v>8.0913930000000005E-3</v>
      </c>
      <c r="C42">
        <v>172.240566172</v>
      </c>
      <c r="D42" s="2">
        <f t="shared" si="2"/>
        <v>12.03</v>
      </c>
      <c r="E42" s="2">
        <f t="shared" si="3"/>
        <v>1.0163147954214695</v>
      </c>
      <c r="F42" s="2">
        <f t="shared" si="4"/>
        <v>3.0061649852005656</v>
      </c>
      <c r="G42" s="2">
        <f t="shared" si="16"/>
        <v>-8.0173056210319452E-3</v>
      </c>
      <c r="H42" s="2">
        <f t="shared" si="6"/>
        <v>1.09245194833392E-3</v>
      </c>
      <c r="I42" s="2">
        <f t="shared" si="17"/>
        <v>0.98409059027584034</v>
      </c>
      <c r="J42" s="2">
        <f t="shared" si="18"/>
        <v>2.1502841458485118E-3</v>
      </c>
      <c r="K42" s="2">
        <f t="shared" si="7"/>
        <v>49.204529513792018</v>
      </c>
      <c r="L42" s="2">
        <f t="shared" si="7"/>
        <v>0.10751420729242558</v>
      </c>
      <c r="M42" s="2">
        <f t="shared" si="8"/>
        <v>49.204646975447346</v>
      </c>
      <c r="N42" s="2" t="str">
        <f t="shared" si="14"/>
        <v>49.204529513792+0.107514207292426i</v>
      </c>
      <c r="O42" s="2" t="str">
        <f t="shared" si="9"/>
        <v>50</v>
      </c>
      <c r="P42" s="2" t="str">
        <f t="shared" si="10"/>
        <v>-0.795470486208004+0.107514207292426i</v>
      </c>
      <c r="Q42" s="2" t="str">
        <f t="shared" si="15"/>
        <v>99.204529513792+0.107514207292426i</v>
      </c>
      <c r="R42" s="2" t="str">
        <f t="shared" si="11"/>
        <v>-0.00801730562103214+0.00109245194833392i</v>
      </c>
      <c r="S42" s="2">
        <f t="shared" si="12"/>
        <v>8.0913930000001931E-3</v>
      </c>
      <c r="T42" s="2">
        <f t="shared" si="13"/>
        <v>1.01631479542147</v>
      </c>
    </row>
    <row r="43" spans="1:20">
      <c r="A43">
        <v>12329500</v>
      </c>
      <c r="B43">
        <v>8.1759970000000008E-3</v>
      </c>
      <c r="C43">
        <v>172.45552211099999</v>
      </c>
      <c r="D43" s="2">
        <f t="shared" si="2"/>
        <v>12.329499999999999</v>
      </c>
      <c r="E43" s="2">
        <f t="shared" si="3"/>
        <v>1.0164867899451311</v>
      </c>
      <c r="F43" s="2">
        <f t="shared" si="4"/>
        <v>3.0099166740828314</v>
      </c>
      <c r="G43" s="2">
        <f t="shared" si="16"/>
        <v>-8.1052193320720282E-3</v>
      </c>
      <c r="H43" s="2">
        <f t="shared" si="6"/>
        <v>1.0734740439409215E-3</v>
      </c>
      <c r="I43" s="2">
        <f t="shared" si="17"/>
        <v>0.98391764457421071</v>
      </c>
      <c r="J43" s="2">
        <f t="shared" si="18"/>
        <v>2.1125613238842911E-3</v>
      </c>
      <c r="K43" s="2">
        <f t="shared" si="7"/>
        <v>49.195882228710538</v>
      </c>
      <c r="L43" s="2">
        <f t="shared" si="7"/>
        <v>0.10562806619421455</v>
      </c>
      <c r="M43" s="2">
        <f t="shared" si="8"/>
        <v>49.195995625147432</v>
      </c>
      <c r="N43" s="2" t="str">
        <f t="shared" si="14"/>
        <v>49.1958822287105+0.105628066194215i</v>
      </c>
      <c r="O43" s="2" t="str">
        <f t="shared" si="9"/>
        <v>50</v>
      </c>
      <c r="P43" s="2" t="str">
        <f t="shared" si="10"/>
        <v>-0.804117771289498+0.105628066194215i</v>
      </c>
      <c r="Q43" s="2" t="str">
        <f t="shared" si="15"/>
        <v>99.1958822287105+0.105628066194215i</v>
      </c>
      <c r="R43" s="2" t="str">
        <f t="shared" si="11"/>
        <v>-0.00810521933207245+0.00107347404394093i</v>
      </c>
      <c r="S43" s="2">
        <f t="shared" si="12"/>
        <v>8.1759970000004189E-3</v>
      </c>
      <c r="T43" s="2">
        <f t="shared" si="13"/>
        <v>1.0164867899451318</v>
      </c>
    </row>
    <row r="44" spans="1:20">
      <c r="A44">
        <v>12629000</v>
      </c>
      <c r="B44">
        <v>8.2738780000000001E-3</v>
      </c>
      <c r="C44">
        <v>173.15185593999999</v>
      </c>
      <c r="D44" s="2">
        <f t="shared" si="2"/>
        <v>12.629</v>
      </c>
      <c r="E44" s="2">
        <f t="shared" si="3"/>
        <v>1.0166858123759293</v>
      </c>
      <c r="F44" s="2">
        <f t="shared" si="4"/>
        <v>3.0220699920919007</v>
      </c>
      <c r="G44" s="2">
        <f t="shared" si="16"/>
        <v>-8.2148493907955554E-3</v>
      </c>
      <c r="H44" s="2">
        <f t="shared" si="6"/>
        <v>9.8656304686010193E-4</v>
      </c>
      <c r="I44" s="2">
        <f t="shared" si="17"/>
        <v>0.98370226960004725</v>
      </c>
      <c r="J44" s="2">
        <f t="shared" si="18"/>
        <v>1.9411014986958875E-3</v>
      </c>
      <c r="K44" s="2">
        <f t="shared" si="7"/>
        <v>49.185113480002364</v>
      </c>
      <c r="L44" s="2">
        <f t="shared" si="7"/>
        <v>9.7055074934794372E-2</v>
      </c>
      <c r="M44" s="2">
        <f t="shared" si="8"/>
        <v>49.185209237414874</v>
      </c>
      <c r="N44" s="2" t="str">
        <f t="shared" si="14"/>
        <v>49.1851134800024+0.0970550749347944i</v>
      </c>
      <c r="O44" s="2" t="str">
        <f t="shared" si="9"/>
        <v>50</v>
      </c>
      <c r="P44" s="2" t="str">
        <f t="shared" si="10"/>
        <v>-0.8148865199976+0.0970550749347944i</v>
      </c>
      <c r="Q44" s="2" t="str">
        <f t="shared" si="15"/>
        <v>99.1851134800024+0.0970550749347944i</v>
      </c>
      <c r="R44" s="2" t="str">
        <f t="shared" si="11"/>
        <v>-0.00821484939079529+0.000986563046860101i</v>
      </c>
      <c r="S44" s="2">
        <f t="shared" si="12"/>
        <v>8.2738779999997347E-3</v>
      </c>
      <c r="T44" s="2">
        <f t="shared" si="13"/>
        <v>1.0166858123759288</v>
      </c>
    </row>
    <row r="45" spans="1:20">
      <c r="A45">
        <v>12928500</v>
      </c>
      <c r="B45">
        <v>8.3546790000000003E-3</v>
      </c>
      <c r="C45">
        <v>173.59685431700001</v>
      </c>
      <c r="D45" s="2">
        <f t="shared" si="2"/>
        <v>12.9285</v>
      </c>
      <c r="E45" s="2">
        <f t="shared" si="3"/>
        <v>1.0168501354729833</v>
      </c>
      <c r="F45" s="2">
        <f t="shared" si="4"/>
        <v>3.0298366789365825</v>
      </c>
      <c r="G45" s="2">
        <f t="shared" si="16"/>
        <v>-8.3025608225551217E-3</v>
      </c>
      <c r="H45" s="2">
        <f t="shared" si="6"/>
        <v>9.317429800185399E-4</v>
      </c>
      <c r="I45" s="2">
        <f t="shared" si="17"/>
        <v>0.98352991442976567</v>
      </c>
      <c r="J45" s="2">
        <f t="shared" si="18"/>
        <v>1.8329221259926482E-3</v>
      </c>
      <c r="K45" s="2">
        <f t="shared" si="7"/>
        <v>49.176495721488287</v>
      </c>
      <c r="L45" s="2">
        <f t="shared" si="7"/>
        <v>9.1646106299632407E-2</v>
      </c>
      <c r="M45" s="2">
        <f t="shared" si="8"/>
        <v>49.17658111799107</v>
      </c>
      <c r="N45" s="2" t="str">
        <f t="shared" si="14"/>
        <v>49.1764957214883+0.0916461062996324i</v>
      </c>
      <c r="O45" s="2" t="str">
        <f t="shared" si="9"/>
        <v>50</v>
      </c>
      <c r="P45" s="2" t="str">
        <f t="shared" si="10"/>
        <v>-0.823504278511699+0.0916461062996324i</v>
      </c>
      <c r="Q45" s="2" t="str">
        <f t="shared" si="15"/>
        <v>99.1764957214883+0.0916461062996324i</v>
      </c>
      <c r="R45" s="2" t="str">
        <f t="shared" si="11"/>
        <v>-0.00830256082255486+0.000931742980018539i</v>
      </c>
      <c r="S45" s="2">
        <f t="shared" si="12"/>
        <v>8.3546789999997401E-3</v>
      </c>
      <c r="T45" s="2">
        <f t="shared" si="13"/>
        <v>1.0168501354729829</v>
      </c>
    </row>
    <row r="46" spans="1:20">
      <c r="A46">
        <v>13228000</v>
      </c>
      <c r="B46">
        <v>8.4314999999999998E-3</v>
      </c>
      <c r="C46">
        <v>173.951489356</v>
      </c>
      <c r="D46" s="2">
        <f t="shared" si="2"/>
        <v>13.228</v>
      </c>
      <c r="E46" s="2">
        <f t="shared" si="3"/>
        <v>1.0170063893719898</v>
      </c>
      <c r="F46" s="2">
        <f t="shared" si="4"/>
        <v>3.0360262280100705</v>
      </c>
      <c r="G46" s="2">
        <f t="shared" si="16"/>
        <v>-8.3845621578299487E-3</v>
      </c>
      <c r="H46" s="2">
        <f t="shared" si="6"/>
        <v>8.8843101672892095E-4</v>
      </c>
      <c r="I46" s="2">
        <f t="shared" si="17"/>
        <v>0.98336876880076585</v>
      </c>
      <c r="J46" s="2">
        <f t="shared" si="18"/>
        <v>1.7474348556500959E-3</v>
      </c>
      <c r="K46" s="2">
        <f t="shared" si="7"/>
        <v>49.168438440038294</v>
      </c>
      <c r="L46" s="2">
        <f t="shared" si="7"/>
        <v>8.7371742782504799E-2</v>
      </c>
      <c r="M46" s="2">
        <f t="shared" si="8"/>
        <v>49.168516069261962</v>
      </c>
      <c r="N46" s="2" t="str">
        <f t="shared" si="14"/>
        <v>49.1684384400383+0.0873717427825048i</v>
      </c>
      <c r="O46" s="2" t="str">
        <f t="shared" si="9"/>
        <v>50</v>
      </c>
      <c r="P46" s="2" t="str">
        <f t="shared" si="10"/>
        <v>-0.831561559961699+0.0873717427825048i</v>
      </c>
      <c r="Q46" s="2" t="str">
        <f t="shared" si="15"/>
        <v>99.1684384400383+0.0873717427825048i</v>
      </c>
      <c r="R46" s="2" t="str">
        <f t="shared" si="11"/>
        <v>-0.00838456215782986+0.000888431016728921i</v>
      </c>
      <c r="S46" s="2">
        <f t="shared" si="12"/>
        <v>8.4314999999999113E-3</v>
      </c>
      <c r="T46" s="2">
        <f t="shared" si="13"/>
        <v>1.0170063893719898</v>
      </c>
    </row>
    <row r="47" spans="1:20">
      <c r="A47">
        <v>13527500</v>
      </c>
      <c r="B47">
        <v>8.4977560000000004E-3</v>
      </c>
      <c r="C47">
        <v>174.22604908100001</v>
      </c>
      <c r="D47" s="2">
        <f t="shared" si="2"/>
        <v>13.5275</v>
      </c>
      <c r="E47" s="2">
        <f t="shared" si="3"/>
        <v>1.017141173510042</v>
      </c>
      <c r="F47" s="2">
        <f t="shared" si="4"/>
        <v>3.0408181992046908</v>
      </c>
      <c r="G47" s="2">
        <f t="shared" si="16"/>
        <v>-8.4546430637891488E-3</v>
      </c>
      <c r="H47" s="2">
        <f t="shared" si="6"/>
        <v>8.5490800642995459E-4</v>
      </c>
      <c r="I47" s="2">
        <f t="shared" si="17"/>
        <v>0.98323105201476613</v>
      </c>
      <c r="J47" s="2">
        <f t="shared" si="18"/>
        <v>1.6812656043874042E-3</v>
      </c>
      <c r="K47" s="2">
        <f t="shared" si="7"/>
        <v>49.161552600738304</v>
      </c>
      <c r="L47" s="2">
        <f t="shared" si="7"/>
        <v>8.4063280219370207E-2</v>
      </c>
      <c r="M47" s="2">
        <f t="shared" si="8"/>
        <v>49.161624472247055</v>
      </c>
      <c r="N47" s="2" t="str">
        <f t="shared" si="14"/>
        <v>49.1615526007383+0.0840632802193702i</v>
      </c>
      <c r="O47" s="2" t="str">
        <f t="shared" si="9"/>
        <v>50</v>
      </c>
      <c r="P47" s="2" t="str">
        <f t="shared" si="10"/>
        <v>-0.838447399261703+0.0840632802193702i</v>
      </c>
      <c r="Q47" s="2" t="str">
        <f t="shared" si="15"/>
        <v>99.1615526007383+0.0840632802193702i</v>
      </c>
      <c r="R47" s="2" t="str">
        <f t="shared" si="11"/>
        <v>-0.00845464306378917+0.000854908006429955i</v>
      </c>
      <c r="S47" s="2">
        <f t="shared" si="12"/>
        <v>8.4977560000000212E-3</v>
      </c>
      <c r="T47" s="2">
        <f t="shared" si="13"/>
        <v>1.017141173510042</v>
      </c>
    </row>
    <row r="48" spans="1:20">
      <c r="A48">
        <v>13827000</v>
      </c>
      <c r="B48">
        <v>8.5819959999999997E-3</v>
      </c>
      <c r="C48">
        <v>174.73783492300001</v>
      </c>
      <c r="D48" s="2">
        <f t="shared" si="2"/>
        <v>13.827</v>
      </c>
      <c r="E48" s="2">
        <f t="shared" si="3"/>
        <v>1.0173125683926958</v>
      </c>
      <c r="F48" s="2">
        <f t="shared" si="4"/>
        <v>3.0497505472126822</v>
      </c>
      <c r="G48" s="2">
        <f t="shared" si="16"/>
        <v>-8.5458269843032893E-3</v>
      </c>
      <c r="H48" s="2">
        <f t="shared" si="6"/>
        <v>7.8708099860799014E-4</v>
      </c>
      <c r="I48" s="2">
        <f t="shared" si="17"/>
        <v>0.98305196293962482</v>
      </c>
      <c r="J48" s="2">
        <f t="shared" si="18"/>
        <v>1.5475970228830732E-3</v>
      </c>
      <c r="K48" s="2">
        <f t="shared" si="7"/>
        <v>49.152598146981241</v>
      </c>
      <c r="L48" s="2">
        <f t="shared" si="7"/>
        <v>7.7379851144153661E-2</v>
      </c>
      <c r="M48" s="2">
        <f t="shared" si="8"/>
        <v>49.15265905563998</v>
      </c>
      <c r="N48" s="2" t="str">
        <f t="shared" si="14"/>
        <v>49.1525981469812+0.0773798511441537i</v>
      </c>
      <c r="O48" s="2" t="str">
        <f t="shared" si="9"/>
        <v>50</v>
      </c>
      <c r="P48" s="2" t="str">
        <f t="shared" si="10"/>
        <v>-0.847401853018802+0.0773798511441537i</v>
      </c>
      <c r="Q48" s="2" t="str">
        <f t="shared" si="15"/>
        <v>99.1525981469812+0.0773798511441537i</v>
      </c>
      <c r="R48" s="2" t="str">
        <f t="shared" si="11"/>
        <v>-0.00854582698430368+0.000787080998607991i</v>
      </c>
      <c r="S48" s="2">
        <f t="shared" si="12"/>
        <v>8.58199600000039E-3</v>
      </c>
      <c r="T48" s="2">
        <f t="shared" si="13"/>
        <v>1.0173125683926967</v>
      </c>
    </row>
    <row r="49" spans="1:20">
      <c r="A49">
        <v>14126500</v>
      </c>
      <c r="B49">
        <v>8.6821910000000006E-3</v>
      </c>
      <c r="C49">
        <v>175.08124248600001</v>
      </c>
      <c r="D49" s="2">
        <f t="shared" si="2"/>
        <v>14.1265</v>
      </c>
      <c r="E49" s="2">
        <f t="shared" si="3"/>
        <v>1.0175164632798399</v>
      </c>
      <c r="F49" s="2">
        <f t="shared" si="4"/>
        <v>3.0557441398632821</v>
      </c>
      <c r="G49" s="2">
        <f t="shared" si="16"/>
        <v>-8.6502169126495172E-3</v>
      </c>
      <c r="H49" s="2">
        <f t="shared" si="6"/>
        <v>7.4443799244348213E-4</v>
      </c>
      <c r="I49" s="2">
        <f t="shared" si="17"/>
        <v>0.98284685515252512</v>
      </c>
      <c r="J49" s="2">
        <f t="shared" si="18"/>
        <v>1.463447394767626E-3</v>
      </c>
      <c r="K49" s="2">
        <f t="shared" si="7"/>
        <v>49.142342757626253</v>
      </c>
      <c r="L49" s="2">
        <f t="shared" si="7"/>
        <v>7.3172369738381302E-2</v>
      </c>
      <c r="M49" s="2">
        <f t="shared" si="8"/>
        <v>49.142397233994544</v>
      </c>
      <c r="N49" s="2" t="str">
        <f t="shared" si="14"/>
        <v>49.1423427576263+0.0731723697383813i</v>
      </c>
      <c r="O49" s="2" t="str">
        <f t="shared" si="9"/>
        <v>50</v>
      </c>
      <c r="P49" s="2" t="str">
        <f t="shared" si="10"/>
        <v>-0.857657242373698+0.0731723697383813i</v>
      </c>
      <c r="Q49" s="2" t="str">
        <f t="shared" si="15"/>
        <v>99.1423427576263+0.0731723697383813i</v>
      </c>
      <c r="R49" s="2" t="str">
        <f t="shared" si="11"/>
        <v>-0.00865021691264905+0.000744437992443481i</v>
      </c>
      <c r="S49" s="2">
        <f t="shared" si="12"/>
        <v>8.6821909999995374E-3</v>
      </c>
      <c r="T49" s="2">
        <f t="shared" si="13"/>
        <v>1.017516463279839</v>
      </c>
    </row>
    <row r="50" spans="1:20">
      <c r="A50">
        <v>14426000</v>
      </c>
      <c r="B50">
        <v>8.7974449999999992E-3</v>
      </c>
      <c r="C50">
        <v>175.481737549</v>
      </c>
      <c r="D50" s="2">
        <f t="shared" si="2"/>
        <v>14.426</v>
      </c>
      <c r="E50" s="2">
        <f t="shared" si="3"/>
        <v>1.0177510539205581</v>
      </c>
      <c r="F50" s="2">
        <f t="shared" si="4"/>
        <v>3.0627340973506141</v>
      </c>
      <c r="G50" s="2">
        <f t="shared" si="16"/>
        <v>-8.7701049606622918E-3</v>
      </c>
      <c r="H50" s="2">
        <f t="shared" si="6"/>
        <v>6.9303499694579559E-4</v>
      </c>
      <c r="I50" s="2">
        <f t="shared" si="17"/>
        <v>0.9826113464309818</v>
      </c>
      <c r="J50" s="2">
        <f t="shared" si="18"/>
        <v>1.3620735206780099E-3</v>
      </c>
      <c r="K50" s="2">
        <f t="shared" si="7"/>
        <v>49.130567321549087</v>
      </c>
      <c r="L50" s="2">
        <f t="shared" si="7"/>
        <v>6.8103676033900495E-2</v>
      </c>
      <c r="M50" s="2">
        <f t="shared" si="8"/>
        <v>49.130614523410514</v>
      </c>
      <c r="N50" s="2" t="str">
        <f t="shared" si="14"/>
        <v>49.1305673215491+0.0681036760339005i</v>
      </c>
      <c r="O50" s="2" t="str">
        <f t="shared" si="9"/>
        <v>50</v>
      </c>
      <c r="P50" s="2" t="str">
        <f t="shared" si="10"/>
        <v>-0.869432678450899+0.0681036760339005i</v>
      </c>
      <c r="Q50" s="2" t="str">
        <f t="shared" si="15"/>
        <v>99.1305673215491+0.0681036760339005i</v>
      </c>
      <c r="R50" s="2" t="str">
        <f t="shared" si="11"/>
        <v>-0.00877010496066231+0.000693034996945795i</v>
      </c>
      <c r="S50" s="2">
        <f t="shared" si="12"/>
        <v>8.7974450000000166E-3</v>
      </c>
      <c r="T50" s="2">
        <f t="shared" si="13"/>
        <v>1.0177510539205583</v>
      </c>
    </row>
    <row r="51" spans="1:20">
      <c r="A51">
        <v>14725500</v>
      </c>
      <c r="B51">
        <v>8.9074280000000002E-3</v>
      </c>
      <c r="C51">
        <v>175.87896591099999</v>
      </c>
      <c r="D51" s="2">
        <f t="shared" si="2"/>
        <v>14.7255</v>
      </c>
      <c r="E51" s="2">
        <f t="shared" si="3"/>
        <v>1.0179749667218776</v>
      </c>
      <c r="F51" s="2">
        <f t="shared" si="4"/>
        <v>3.0696670401498181</v>
      </c>
      <c r="G51" s="2">
        <f t="shared" si="16"/>
        <v>-8.8843975598423934E-3</v>
      </c>
      <c r="H51" s="2">
        <f t="shared" si="6"/>
        <v>6.4011996832665928E-4</v>
      </c>
      <c r="I51" s="2">
        <f t="shared" si="17"/>
        <v>0.98238688168870825</v>
      </c>
      <c r="J51" s="2">
        <f t="shared" si="18"/>
        <v>1.2577907151572255E-3</v>
      </c>
      <c r="K51" s="2">
        <f t="shared" si="7"/>
        <v>49.119344084435411</v>
      </c>
      <c r="L51" s="2">
        <f t="shared" si="7"/>
        <v>6.288953575786127E-2</v>
      </c>
      <c r="M51" s="2">
        <f t="shared" si="8"/>
        <v>49.119384344460869</v>
      </c>
      <c r="N51" s="2" t="str">
        <f t="shared" si="14"/>
        <v>49.1193440844354+0.0628895357578613i</v>
      </c>
      <c r="O51" s="2" t="str">
        <f t="shared" si="9"/>
        <v>50</v>
      </c>
      <c r="P51" s="2" t="str">
        <f t="shared" si="10"/>
        <v>-0.880655915564603+0.0628895357578613i</v>
      </c>
      <c r="Q51" s="2" t="str">
        <f t="shared" si="15"/>
        <v>99.1193440844354+0.0628895357578613i</v>
      </c>
      <c r="R51" s="2" t="str">
        <f t="shared" si="11"/>
        <v>-0.00888439755984269+0.00064011996832666i</v>
      </c>
      <c r="S51" s="2">
        <f t="shared" si="12"/>
        <v>8.9074280000002969E-3</v>
      </c>
      <c r="T51" s="2">
        <f t="shared" si="13"/>
        <v>1.0179749667218783</v>
      </c>
    </row>
    <row r="52" spans="1:20">
      <c r="A52">
        <v>15025000</v>
      </c>
      <c r="B52">
        <v>9.0011190000000001E-3</v>
      </c>
      <c r="C52">
        <v>176.001482442</v>
      </c>
      <c r="D52" s="2">
        <f t="shared" si="2"/>
        <v>15.025</v>
      </c>
      <c r="E52" s="2">
        <f t="shared" si="3"/>
        <v>1.0181657500781778</v>
      </c>
      <c r="F52" s="2">
        <f t="shared" si="4"/>
        <v>3.0718053570038895</v>
      </c>
      <c r="G52" s="2">
        <f t="shared" si="16"/>
        <v>-8.9792089691180348E-3</v>
      </c>
      <c r="H52" s="2">
        <f t="shared" si="6"/>
        <v>6.2765399789314641E-4</v>
      </c>
      <c r="I52" s="2">
        <f t="shared" si="17"/>
        <v>0.98220063236559008</v>
      </c>
      <c r="J52" s="2">
        <f t="shared" si="18"/>
        <v>1.233064210313837E-3</v>
      </c>
      <c r="K52" s="2">
        <f t="shared" si="7"/>
        <v>49.110031618279507</v>
      </c>
      <c r="L52" s="2">
        <f t="shared" si="7"/>
        <v>6.165321051569185E-2</v>
      </c>
      <c r="M52" s="2">
        <f t="shared" si="8"/>
        <v>49.110070318283803</v>
      </c>
      <c r="N52" s="2" t="str">
        <f t="shared" si="14"/>
        <v>49.1100316182795+0.0616532105156919i</v>
      </c>
      <c r="O52" s="2" t="str">
        <f t="shared" si="9"/>
        <v>50</v>
      </c>
      <c r="P52" s="2" t="str">
        <f t="shared" si="10"/>
        <v>-0.8899683817205+0.0616532105156919i</v>
      </c>
      <c r="Q52" s="2" t="str">
        <f t="shared" si="15"/>
        <v>99.1100316182795+0.0616532105156919i</v>
      </c>
      <c r="R52" s="2" t="str">
        <f t="shared" si="11"/>
        <v>-0.00897920896911813+0.000627653997893147i</v>
      </c>
      <c r="S52" s="2">
        <f t="shared" si="12"/>
        <v>9.0011190000000973E-3</v>
      </c>
      <c r="T52" s="2">
        <f t="shared" si="13"/>
        <v>1.0181657500781782</v>
      </c>
    </row>
    <row r="53" spans="1:20">
      <c r="A53">
        <v>15324500</v>
      </c>
      <c r="B53">
        <v>9.1153580000000005E-3</v>
      </c>
      <c r="C53">
        <v>176.34341677699999</v>
      </c>
      <c r="D53" s="2">
        <f t="shared" si="2"/>
        <v>15.3245</v>
      </c>
      <c r="E53" s="2">
        <f t="shared" si="3"/>
        <v>1.0183984242234325</v>
      </c>
      <c r="F53" s="2">
        <f t="shared" si="4"/>
        <v>3.0777732369752568</v>
      </c>
      <c r="G53" s="2">
        <f t="shared" si="16"/>
        <v>-9.0968012470768814E-3</v>
      </c>
      <c r="H53" s="2">
        <f t="shared" si="6"/>
        <v>5.8134201580869115E-4</v>
      </c>
      <c r="I53" s="2">
        <f t="shared" si="17"/>
        <v>0.98196975130934105</v>
      </c>
      <c r="J53" s="2">
        <f t="shared" si="18"/>
        <v>1.1418154225383442E-3</v>
      </c>
      <c r="K53" s="2">
        <f t="shared" si="7"/>
        <v>49.098487565467053</v>
      </c>
      <c r="L53" s="2">
        <f t="shared" si="7"/>
        <v>5.7090771126917211E-2</v>
      </c>
      <c r="M53" s="2">
        <f t="shared" si="8"/>
        <v>49.098520757477722</v>
      </c>
      <c r="N53" s="2" t="str">
        <f t="shared" si="14"/>
        <v>49.0984875654671+0.0570907711269172i</v>
      </c>
      <c r="O53" s="2" t="str">
        <f t="shared" si="9"/>
        <v>50</v>
      </c>
      <c r="P53" s="2" t="str">
        <f t="shared" si="10"/>
        <v>-0.901512434532897+0.0570907711269172i</v>
      </c>
      <c r="Q53" s="2" t="str">
        <f t="shared" si="15"/>
        <v>99.0984875654671+0.0570907711269172i</v>
      </c>
      <c r="R53" s="2" t="str">
        <f t="shared" si="11"/>
        <v>-0.0090968012470764+0.000581342015808691i</v>
      </c>
      <c r="S53" s="2">
        <f t="shared" si="12"/>
        <v>9.1153579999995217E-3</v>
      </c>
      <c r="T53" s="2">
        <f t="shared" si="13"/>
        <v>1.0183984242234316</v>
      </c>
    </row>
    <row r="54" spans="1:20">
      <c r="A54">
        <v>15624000</v>
      </c>
      <c r="B54">
        <v>9.2174330000000006E-3</v>
      </c>
      <c r="C54">
        <v>176.62585717900001</v>
      </c>
      <c r="D54" s="2">
        <f t="shared" si="2"/>
        <v>15.624000000000001</v>
      </c>
      <c r="E54" s="2">
        <f t="shared" si="3"/>
        <v>1.0186063689592553</v>
      </c>
      <c r="F54" s="2">
        <f t="shared" si="4"/>
        <v>3.0827027519308134</v>
      </c>
      <c r="G54" s="2">
        <f t="shared" si="16"/>
        <v>-9.2014544952351424E-3</v>
      </c>
      <c r="H54" s="2">
        <f t="shared" si="6"/>
        <v>5.4250002912996592E-4</v>
      </c>
      <c r="I54" s="2">
        <f t="shared" si="17"/>
        <v>0.98176430797200709</v>
      </c>
      <c r="J54" s="2">
        <f t="shared" si="18"/>
        <v>1.0653048407874806E-3</v>
      </c>
      <c r="K54" s="2">
        <f t="shared" si="7"/>
        <v>49.088215398600354</v>
      </c>
      <c r="L54" s="2">
        <f t="shared" si="7"/>
        <v>5.3265242039374029E-2</v>
      </c>
      <c r="M54" s="2">
        <f t="shared" si="8"/>
        <v>49.088244297442486</v>
      </c>
      <c r="N54" s="2" t="str">
        <f t="shared" si="14"/>
        <v>49.0882153986004+0.053265242039374i</v>
      </c>
      <c r="O54" s="2" t="str">
        <f t="shared" si="9"/>
        <v>50</v>
      </c>
      <c r="P54" s="2" t="str">
        <f t="shared" si="10"/>
        <v>-0.911784601399603+0.053265242039374i</v>
      </c>
      <c r="Q54" s="2" t="str">
        <f t="shared" si="15"/>
        <v>99.0882153986004+0.053265242039374i</v>
      </c>
      <c r="R54" s="2" t="str">
        <f t="shared" si="11"/>
        <v>-0.00920145449523479+0.000542500029129965i</v>
      </c>
      <c r="S54" s="2">
        <f t="shared" si="12"/>
        <v>9.2174329999996484E-3</v>
      </c>
      <c r="T54" s="2">
        <f t="shared" si="13"/>
        <v>1.0186063689592546</v>
      </c>
    </row>
    <row r="55" spans="1:20">
      <c r="A55">
        <v>15923500</v>
      </c>
      <c r="B55">
        <v>9.3533139999999997E-3</v>
      </c>
      <c r="C55">
        <v>176.71931800600001</v>
      </c>
      <c r="D55" s="2">
        <f t="shared" si="2"/>
        <v>15.923500000000001</v>
      </c>
      <c r="E55" s="2">
        <f t="shared" si="3"/>
        <v>1.0188832489568334</v>
      </c>
      <c r="F55" s="2">
        <f t="shared" si="4"/>
        <v>3.0843339510836003</v>
      </c>
      <c r="G55" s="2">
        <f t="shared" si="16"/>
        <v>-9.3379854926813072E-3</v>
      </c>
      <c r="H55" s="2">
        <f t="shared" si="6"/>
        <v>5.352660283162357E-4</v>
      </c>
      <c r="I55" s="2">
        <f t="shared" si="17"/>
        <v>0.98149625425829057</v>
      </c>
      <c r="J55" s="2">
        <f t="shared" si="18"/>
        <v>1.0508151336666638E-3</v>
      </c>
      <c r="K55" s="2">
        <f t="shared" si="7"/>
        <v>49.074812712914529</v>
      </c>
      <c r="L55" s="2">
        <f t="shared" si="7"/>
        <v>5.254075668333319E-2</v>
      </c>
      <c r="M55" s="2">
        <f t="shared" si="8"/>
        <v>49.074840838649187</v>
      </c>
      <c r="N55" s="2" t="str">
        <f t="shared" si="14"/>
        <v>49.0748127129145+0.0525407566833332i</v>
      </c>
      <c r="O55" s="2" t="str">
        <f t="shared" si="9"/>
        <v>50</v>
      </c>
      <c r="P55" s="2" t="str">
        <f t="shared" si="10"/>
        <v>-0.9251872870855+0.0525407566833332i</v>
      </c>
      <c r="Q55" s="2" t="str">
        <f t="shared" si="15"/>
        <v>99.0748127129145+0.0525407566833332i</v>
      </c>
      <c r="R55" s="2" t="str">
        <f t="shared" si="11"/>
        <v>-0.00933798549268163+0.000535266028316236i</v>
      </c>
      <c r="S55" s="2">
        <f t="shared" si="12"/>
        <v>9.3533140000003224E-3</v>
      </c>
      <c r="T55" s="2">
        <f t="shared" si="13"/>
        <v>1.018883248956834</v>
      </c>
    </row>
    <row r="56" spans="1:20">
      <c r="A56">
        <v>16223000</v>
      </c>
      <c r="B56">
        <v>9.4795899999999995E-3</v>
      </c>
      <c r="C56">
        <v>176.86763403500001</v>
      </c>
      <c r="D56" s="2">
        <f t="shared" si="2"/>
        <v>16.222999999999999</v>
      </c>
      <c r="E56" s="2">
        <f t="shared" si="3"/>
        <v>1.0191406252799979</v>
      </c>
      <c r="F56" s="2">
        <f t="shared" si="4"/>
        <v>3.0869225541231335</v>
      </c>
      <c r="G56" s="2">
        <f t="shared" si="16"/>
        <v>-9.4654271350193917E-3</v>
      </c>
      <c r="H56" s="2">
        <f t="shared" si="6"/>
        <v>5.1799200740801072E-4</v>
      </c>
      <c r="I56" s="2">
        <f t="shared" si="17"/>
        <v>0.98124613248160897</v>
      </c>
      <c r="J56" s="2">
        <f t="shared" si="18"/>
        <v>1.0166466663907245E-3</v>
      </c>
      <c r="K56" s="2">
        <f t="shared" si="7"/>
        <v>49.062306624080449</v>
      </c>
      <c r="L56" s="2">
        <f t="shared" si="7"/>
        <v>5.0832333319536224E-2</v>
      </c>
      <c r="M56" s="2">
        <f t="shared" si="8"/>
        <v>49.062332957182122</v>
      </c>
      <c r="N56" s="2" t="str">
        <f t="shared" si="14"/>
        <v>49.0623066240804+0.0508323333195362i</v>
      </c>
      <c r="O56" s="2" t="str">
        <f t="shared" si="9"/>
        <v>50</v>
      </c>
      <c r="P56" s="2" t="str">
        <f t="shared" si="10"/>
        <v>-0.937693375919601+0.0508323333195362i</v>
      </c>
      <c r="Q56" s="2" t="str">
        <f t="shared" si="15"/>
        <v>99.0623066240804+0.0508323333195362i</v>
      </c>
      <c r="R56" s="2" t="str">
        <f t="shared" si="11"/>
        <v>-0.00946542713501981+0.000517992007408011i</v>
      </c>
      <c r="S56" s="2">
        <f t="shared" si="12"/>
        <v>9.4795900000004176E-3</v>
      </c>
      <c r="T56" s="2">
        <f t="shared" si="13"/>
        <v>1.0191406252799988</v>
      </c>
    </row>
    <row r="57" spans="1:20">
      <c r="A57">
        <v>16522500</v>
      </c>
      <c r="B57">
        <v>9.5883440000000004E-3</v>
      </c>
      <c r="C57">
        <v>176.88552546</v>
      </c>
      <c r="D57" s="2">
        <f t="shared" si="2"/>
        <v>16.522500000000001</v>
      </c>
      <c r="E57" s="2">
        <f t="shared" si="3"/>
        <v>1.0193623407840831</v>
      </c>
      <c r="F57" s="2">
        <f t="shared" si="4"/>
        <v>3.0872348183972571</v>
      </c>
      <c r="G57" s="2">
        <f t="shared" si="16"/>
        <v>-9.5741817917321878E-3</v>
      </c>
      <c r="H57" s="2">
        <f t="shared" si="6"/>
        <v>5.2094498865029235E-4</v>
      </c>
      <c r="I57" s="2">
        <f t="shared" si="17"/>
        <v>0.98103270027075262</v>
      </c>
      <c r="J57" s="2">
        <f t="shared" si="18"/>
        <v>1.0222221171770232E-3</v>
      </c>
      <c r="K57" s="2">
        <f t="shared" si="7"/>
        <v>49.051635013537634</v>
      </c>
      <c r="L57" s="2">
        <f t="shared" si="7"/>
        <v>5.1111105858851161E-2</v>
      </c>
      <c r="M57" s="2">
        <f t="shared" si="8"/>
        <v>49.051661642052991</v>
      </c>
      <c r="N57" s="2" t="str">
        <f t="shared" si="14"/>
        <v>49.0516350135376+0.0511111058588512i</v>
      </c>
      <c r="O57" s="2" t="str">
        <f t="shared" si="9"/>
        <v>50</v>
      </c>
      <c r="P57" s="2" t="str">
        <f t="shared" si="10"/>
        <v>-0.948364986462401+0.0511111058588512i</v>
      </c>
      <c r="Q57" s="2" t="str">
        <f t="shared" si="15"/>
        <v>99.0516350135376+0.0511111058588512i</v>
      </c>
      <c r="R57" s="2" t="str">
        <f t="shared" si="11"/>
        <v>-0.00957418179173244+0.000520944988650293i</v>
      </c>
      <c r="S57" s="2">
        <f t="shared" si="12"/>
        <v>9.5883440000002519E-3</v>
      </c>
      <c r="T57" s="2">
        <f t="shared" si="13"/>
        <v>1.0193623407840835</v>
      </c>
    </row>
    <row r="58" spans="1:20">
      <c r="A58">
        <v>16822000</v>
      </c>
      <c r="B58">
        <v>9.7193550000000007E-3</v>
      </c>
      <c r="C58">
        <v>177.093735796</v>
      </c>
      <c r="D58" s="2">
        <f t="shared" si="2"/>
        <v>16.821999999999999</v>
      </c>
      <c r="E58" s="2">
        <f t="shared" si="3"/>
        <v>1.0196294960404886</v>
      </c>
      <c r="F58" s="2">
        <f t="shared" si="4"/>
        <v>3.090868774297141</v>
      </c>
      <c r="G58" s="2">
        <f t="shared" si="16"/>
        <v>-9.7068541584237698E-3</v>
      </c>
      <c r="H58" s="2">
        <f t="shared" si="6"/>
        <v>4.9279200796703841E-4</v>
      </c>
      <c r="I58" s="2">
        <f t="shared" si="17"/>
        <v>0.98077245427102555</v>
      </c>
      <c r="J58" s="2">
        <f t="shared" si="18"/>
        <v>9.6672497670582849E-4</v>
      </c>
      <c r="K58" s="2">
        <f t="shared" si="7"/>
        <v>49.038622713551277</v>
      </c>
      <c r="L58" s="2">
        <f t="shared" si="7"/>
        <v>4.8336248835291425E-2</v>
      </c>
      <c r="M58" s="2">
        <f t="shared" si="8"/>
        <v>49.038646535512974</v>
      </c>
      <c r="N58" s="2" t="str">
        <f t="shared" si="14"/>
        <v>49.0386227135513+0.0483362488352914i</v>
      </c>
      <c r="O58" s="2" t="str">
        <f t="shared" si="9"/>
        <v>50</v>
      </c>
      <c r="P58" s="2" t="str">
        <f t="shared" si="10"/>
        <v>-0.961377286448702+0.0483362488352914i</v>
      </c>
      <c r="Q58" s="2" t="str">
        <f t="shared" si="15"/>
        <v>99.0386227135513+0.0483362488352914i</v>
      </c>
      <c r="R58" s="2" t="str">
        <f t="shared" si="11"/>
        <v>-0.00970685415842359+0.000492792007967038i</v>
      </c>
      <c r="S58" s="2">
        <f t="shared" si="12"/>
        <v>9.7193549999998203E-3</v>
      </c>
      <c r="T58" s="2">
        <f t="shared" si="13"/>
        <v>1.0196294960404884</v>
      </c>
    </row>
    <row r="59" spans="1:20">
      <c r="A59">
        <v>17121500</v>
      </c>
      <c r="B59">
        <v>9.883101E-3</v>
      </c>
      <c r="C59">
        <v>177.16457149999999</v>
      </c>
      <c r="D59" s="2">
        <f t="shared" si="2"/>
        <v>17.121500000000001</v>
      </c>
      <c r="E59" s="2">
        <f t="shared" si="3"/>
        <v>1.0199635033196217</v>
      </c>
      <c r="F59" s="2">
        <f t="shared" si="4"/>
        <v>3.092105090559909</v>
      </c>
      <c r="G59" s="2">
        <f t="shared" si="16"/>
        <v>-9.8710015190805484E-3</v>
      </c>
      <c r="H59" s="2">
        <f t="shared" si="6"/>
        <v>4.8889097609848304E-4</v>
      </c>
      <c r="I59" s="2">
        <f t="shared" si="17"/>
        <v>0.98045050136324585</v>
      </c>
      <c r="J59" s="2">
        <f t="shared" si="18"/>
        <v>9.5876045283979151E-4</v>
      </c>
      <c r="K59" s="2">
        <f t="shared" si="7"/>
        <v>49.022525068162295</v>
      </c>
      <c r="L59" s="2">
        <f t="shared" si="7"/>
        <v>4.7938022641989576E-2</v>
      </c>
      <c r="M59" s="2">
        <f t="shared" si="8"/>
        <v>49.02254850691277</v>
      </c>
      <c r="N59" s="2" t="str">
        <f t="shared" si="14"/>
        <v>49.0225250681623+0.0479380226419896i</v>
      </c>
      <c r="O59" s="2" t="str">
        <f t="shared" si="9"/>
        <v>50</v>
      </c>
      <c r="P59" s="2" t="str">
        <f t="shared" si="10"/>
        <v>-0.977474931837698+0.0479380226419896i</v>
      </c>
      <c r="Q59" s="2" t="str">
        <f t="shared" si="15"/>
        <v>99.0225250681623+0.0479380226419896i</v>
      </c>
      <c r="R59" s="2" t="str">
        <f t="shared" si="11"/>
        <v>-0.00987100151908049+0.000488890976098483i</v>
      </c>
      <c r="S59" s="2">
        <f t="shared" si="12"/>
        <v>9.8831009999999411E-3</v>
      </c>
      <c r="T59" s="2">
        <f t="shared" si="13"/>
        <v>1.0199635033196215</v>
      </c>
    </row>
    <row r="60" spans="1:20">
      <c r="A60">
        <v>17421000</v>
      </c>
      <c r="B60">
        <v>1.0002106E-2</v>
      </c>
      <c r="C60">
        <v>177.34851333500001</v>
      </c>
      <c r="D60" s="2">
        <f t="shared" si="2"/>
        <v>17.420999999999999</v>
      </c>
      <c r="E60" s="2">
        <f t="shared" si="3"/>
        <v>1.0202063177318232</v>
      </c>
      <c r="F60" s="2">
        <f t="shared" si="4"/>
        <v>3.0953154812128192</v>
      </c>
      <c r="G60" s="2">
        <f t="shared" si="16"/>
        <v>-9.991397772749178E-3</v>
      </c>
      <c r="H60" s="2">
        <f t="shared" si="6"/>
        <v>4.6270398954274312E-4</v>
      </c>
      <c r="I60" s="2">
        <f t="shared" si="17"/>
        <v>0.98021446979691307</v>
      </c>
      <c r="J60" s="2">
        <f t="shared" si="18"/>
        <v>9.0718904868480757E-4</v>
      </c>
      <c r="K60" s="2">
        <f t="shared" si="7"/>
        <v>49.010723489845653</v>
      </c>
      <c r="L60" s="2">
        <f t="shared" si="7"/>
        <v>4.5359452434240381E-2</v>
      </c>
      <c r="M60" s="2">
        <f t="shared" si="8"/>
        <v>49.010744479940655</v>
      </c>
      <c r="N60" s="2" t="str">
        <f t="shared" si="14"/>
        <v>49.0107234898457+0.0453594524342404i</v>
      </c>
      <c r="O60" s="2" t="str">
        <f t="shared" si="9"/>
        <v>50</v>
      </c>
      <c r="P60" s="2" t="str">
        <f t="shared" si="10"/>
        <v>-0.989276510154298+0.0453594524342404i</v>
      </c>
      <c r="Q60" s="2" t="str">
        <f t="shared" si="15"/>
        <v>99.0107234898457+0.0453594524342404i</v>
      </c>
      <c r="R60" s="2" t="str">
        <f t="shared" si="11"/>
        <v>-0.00999139777274882+0.000462703989542743i</v>
      </c>
      <c r="S60" s="2">
        <f t="shared" si="12"/>
        <v>1.0002105999999643E-2</v>
      </c>
      <c r="T60" s="2">
        <f t="shared" si="13"/>
        <v>1.0202063177318228</v>
      </c>
    </row>
    <row r="61" spans="1:20">
      <c r="A61">
        <v>17720500</v>
      </c>
      <c r="B61">
        <v>1.0138472000000001E-2</v>
      </c>
      <c r="C61">
        <v>177.43249631800001</v>
      </c>
      <c r="D61" s="2">
        <f t="shared" si="2"/>
        <v>17.720500000000001</v>
      </c>
      <c r="E61" s="2">
        <f t="shared" si="3"/>
        <v>1.0204846268153982</v>
      </c>
      <c r="F61" s="2">
        <f t="shared" si="4"/>
        <v>3.0967812607818157</v>
      </c>
      <c r="G61" s="2">
        <f t="shared" si="16"/>
        <v>-1.0128294368546497E-2</v>
      </c>
      <c r="H61" s="2">
        <f t="shared" si="6"/>
        <v>4.5416701647448969E-4</v>
      </c>
      <c r="I61" s="2">
        <f t="shared" si="17"/>
        <v>0.97994611857324854</v>
      </c>
      <c r="J61" s="2">
        <f t="shared" si="18"/>
        <v>8.902099133999454E-4</v>
      </c>
      <c r="K61" s="2">
        <f t="shared" si="7"/>
        <v>48.997305928662428</v>
      </c>
      <c r="L61" s="2">
        <f t="shared" si="7"/>
        <v>4.451049566999727E-2</v>
      </c>
      <c r="M61" s="2">
        <f t="shared" si="8"/>
        <v>48.997326145935382</v>
      </c>
      <c r="N61" s="2" t="str">
        <f t="shared" si="14"/>
        <v>48.9973059286624+0.0445104956699973i</v>
      </c>
      <c r="O61" s="2" t="str">
        <f t="shared" si="9"/>
        <v>50</v>
      </c>
      <c r="P61" s="2" t="str">
        <f t="shared" si="10"/>
        <v>-1.0026940713376+0.0445104956699973i</v>
      </c>
      <c r="Q61" s="2" t="str">
        <f t="shared" si="15"/>
        <v>98.9973059286624+0.0445104956699973i</v>
      </c>
      <c r="R61" s="2" t="str">
        <f t="shared" si="11"/>
        <v>-0.0101282943685468+0.00045416701647449i</v>
      </c>
      <c r="S61" s="2">
        <f t="shared" si="12"/>
        <v>1.0138472000000304E-2</v>
      </c>
      <c r="T61" s="2">
        <f t="shared" si="13"/>
        <v>1.0204846268153991</v>
      </c>
    </row>
    <row r="62" spans="1:20">
      <c r="A62">
        <v>18020000</v>
      </c>
      <c r="B62">
        <v>1.0300596E-2</v>
      </c>
      <c r="C62">
        <v>177.50365627100001</v>
      </c>
      <c r="D62" s="2">
        <f t="shared" si="2"/>
        <v>18.02</v>
      </c>
      <c r="E62" s="2">
        <f t="shared" si="3"/>
        <v>1.0208156051390327</v>
      </c>
      <c r="F62" s="2">
        <f t="shared" si="4"/>
        <v>3.0980232362572302</v>
      </c>
      <c r="G62" s="2">
        <f t="shared" si="16"/>
        <v>-1.0290820766058398E-2</v>
      </c>
      <c r="H62" s="2">
        <f t="shared" si="6"/>
        <v>4.4864898983196954E-4</v>
      </c>
      <c r="I62" s="2">
        <f t="shared" si="17"/>
        <v>0.97962761264242582</v>
      </c>
      <c r="J62" s="2">
        <f t="shared" si="18"/>
        <v>8.7911115334300205E-4</v>
      </c>
      <c r="K62" s="2">
        <f t="shared" si="7"/>
        <v>48.981380632121294</v>
      </c>
      <c r="L62" s="2">
        <f t="shared" si="7"/>
        <v>4.3955557667150105E-2</v>
      </c>
      <c r="M62" s="2">
        <f t="shared" si="8"/>
        <v>48.981400354826491</v>
      </c>
      <c r="N62" s="2" t="str">
        <f t="shared" si="14"/>
        <v>48.9813806321213+0.0439555576671501i</v>
      </c>
      <c r="O62" s="2" t="str">
        <f t="shared" si="9"/>
        <v>50</v>
      </c>
      <c r="P62" s="2" t="str">
        <f t="shared" si="10"/>
        <v>-1.0186193678787+0.0439555576671501i</v>
      </c>
      <c r="Q62" s="2" t="str">
        <f t="shared" si="15"/>
        <v>98.9813806321213+0.0439555576671501i</v>
      </c>
      <c r="R62" s="2" t="str">
        <f t="shared" si="11"/>
        <v>-0.0102908207660583+0.000448648989831969i</v>
      </c>
      <c r="S62" s="2">
        <f t="shared" si="12"/>
        <v>1.0300595999999902E-2</v>
      </c>
      <c r="T62" s="2">
        <f t="shared" si="13"/>
        <v>1.0208156051390325</v>
      </c>
    </row>
    <row r="63" spans="1:20">
      <c r="A63">
        <v>18319500</v>
      </c>
      <c r="B63">
        <v>1.0427507000000001E-2</v>
      </c>
      <c r="C63">
        <v>177.58141523099999</v>
      </c>
      <c r="D63" s="2">
        <f t="shared" si="2"/>
        <v>18.319500000000001</v>
      </c>
      <c r="E63" s="2">
        <f t="shared" si="3"/>
        <v>1.0210747713255202</v>
      </c>
      <c r="F63" s="2">
        <f t="shared" si="4"/>
        <v>3.0993803861321565</v>
      </c>
      <c r="G63" s="2">
        <f t="shared" si="16"/>
        <v>-1.0418218119675894E-2</v>
      </c>
      <c r="H63" s="2">
        <f t="shared" si="6"/>
        <v>4.4003800506988019E-4</v>
      </c>
      <c r="I63" s="2">
        <f t="shared" si="17"/>
        <v>0.97937802863446211</v>
      </c>
      <c r="J63" s="2">
        <f t="shared" si="18"/>
        <v>8.620208378866519E-4</v>
      </c>
      <c r="K63" s="2">
        <f t="shared" si="7"/>
        <v>48.968901431723104</v>
      </c>
      <c r="L63" s="2">
        <f t="shared" si="7"/>
        <v>4.3101041894332594E-2</v>
      </c>
      <c r="M63" s="2">
        <f t="shared" si="8"/>
        <v>48.968920399878378</v>
      </c>
      <c r="N63" s="2" t="str">
        <f t="shared" si="14"/>
        <v>48.9689014317231+0.0431010418943326i</v>
      </c>
      <c r="O63" s="2" t="str">
        <f t="shared" si="9"/>
        <v>50</v>
      </c>
      <c r="P63" s="2" t="str">
        <f t="shared" si="10"/>
        <v>-1.0310985682769+0.0431010418943326i</v>
      </c>
      <c r="Q63" s="2" t="str">
        <f t="shared" si="15"/>
        <v>98.9689014317231+0.0431010418943326i</v>
      </c>
      <c r="R63" s="2" t="str">
        <f t="shared" si="11"/>
        <v>-0.010418218119676+0.00044003800506988i</v>
      </c>
      <c r="S63" s="2">
        <f t="shared" si="12"/>
        <v>1.0427507000000105E-2</v>
      </c>
      <c r="T63" s="2">
        <f t="shared" si="13"/>
        <v>1.0210747713255206</v>
      </c>
    </row>
    <row r="64" spans="1:20">
      <c r="A64">
        <v>18619000</v>
      </c>
      <c r="B64">
        <v>1.0584701E-2</v>
      </c>
      <c r="C64">
        <v>177.53466630099999</v>
      </c>
      <c r="D64" s="2">
        <f t="shared" si="2"/>
        <v>18.619</v>
      </c>
      <c r="E64" s="2">
        <f t="shared" si="3"/>
        <v>1.0213958708960695</v>
      </c>
      <c r="F64" s="2">
        <f t="shared" si="4"/>
        <v>3.0985644633818721</v>
      </c>
      <c r="G64" s="2">
        <f t="shared" si="16"/>
        <v>-1.0574904120823733E-2</v>
      </c>
      <c r="H64" s="2">
        <f t="shared" si="6"/>
        <v>4.5530000525614834E-4</v>
      </c>
      <c r="I64" s="2">
        <f t="shared" si="17"/>
        <v>0.97907110683232312</v>
      </c>
      <c r="J64" s="2">
        <f t="shared" si="18"/>
        <v>8.9164205608980435E-4</v>
      </c>
      <c r="K64" s="2">
        <f t="shared" si="7"/>
        <v>48.953555341616159</v>
      </c>
      <c r="L64" s="2">
        <f t="shared" si="7"/>
        <v>4.4582102804490216E-2</v>
      </c>
      <c r="M64" s="2">
        <f t="shared" si="8"/>
        <v>48.953575642117976</v>
      </c>
      <c r="N64" s="2" t="str">
        <f t="shared" si="14"/>
        <v>48.9535553416162+0.0445821028044902i</v>
      </c>
      <c r="O64" s="2" t="str">
        <f t="shared" si="9"/>
        <v>50</v>
      </c>
      <c r="P64" s="2" t="str">
        <f t="shared" si="10"/>
        <v>-1.0464446583838+0.0445821028044902i</v>
      </c>
      <c r="Q64" s="2" t="str">
        <f t="shared" si="15"/>
        <v>98.9535553416162+0.0445821028044902i</v>
      </c>
      <c r="R64" s="2" t="str">
        <f t="shared" si="11"/>
        <v>-0.0105749041208232+0.000455300005256148i</v>
      </c>
      <c r="S64" s="2">
        <f t="shared" si="12"/>
        <v>1.0584700999999469E-2</v>
      </c>
      <c r="T64" s="2">
        <f t="shared" si="13"/>
        <v>1.0213958708960684</v>
      </c>
    </row>
    <row r="65" spans="1:20">
      <c r="A65">
        <v>18918500</v>
      </c>
      <c r="B65">
        <v>1.0704595000000001E-2</v>
      </c>
      <c r="C65">
        <v>177.501531575</v>
      </c>
      <c r="D65" s="2">
        <f t="shared" si="2"/>
        <v>18.918500000000002</v>
      </c>
      <c r="E65" s="2">
        <f t="shared" si="3"/>
        <v>1.0216408464972098</v>
      </c>
      <c r="F65" s="2">
        <f t="shared" si="4"/>
        <v>3.0979861533164259</v>
      </c>
      <c r="G65" s="2">
        <f t="shared" si="16"/>
        <v>-1.0694419075144634E-2</v>
      </c>
      <c r="H65" s="2">
        <f t="shared" si="6"/>
        <v>4.6664200326118946E-4</v>
      </c>
      <c r="I65" s="2">
        <f t="shared" si="17"/>
        <v>0.97883706084815192</v>
      </c>
      <c r="J65" s="2">
        <f t="shared" si="18"/>
        <v>9.1363766611736983E-4</v>
      </c>
      <c r="K65" s="2">
        <f t="shared" si="7"/>
        <v>48.941853042407594</v>
      </c>
      <c r="L65" s="2">
        <f t="shared" si="7"/>
        <v>4.568188330586849E-2</v>
      </c>
      <c r="M65" s="2">
        <f t="shared" si="8"/>
        <v>48.941874361931461</v>
      </c>
      <c r="N65" s="2" t="str">
        <f t="shared" si="14"/>
        <v>48.9418530424076+0.0456818833058685i</v>
      </c>
      <c r="O65" s="2" t="str">
        <f t="shared" si="9"/>
        <v>50</v>
      </c>
      <c r="P65" s="2" t="str">
        <f t="shared" si="10"/>
        <v>-1.0581469575924+0.0456818833058685i</v>
      </c>
      <c r="Q65" s="2" t="str">
        <f t="shared" si="15"/>
        <v>98.9418530424076+0.0456818833058685i</v>
      </c>
      <c r="R65" s="2" t="str">
        <f t="shared" si="11"/>
        <v>-0.0106944190751444+0.000466642003261189i</v>
      </c>
      <c r="S65" s="2">
        <f t="shared" si="12"/>
        <v>1.0704594999999768E-2</v>
      </c>
      <c r="T65" s="2">
        <f t="shared" si="13"/>
        <v>1.0216408464972093</v>
      </c>
    </row>
    <row r="66" spans="1:20">
      <c r="A66">
        <v>19218000</v>
      </c>
      <c r="B66">
        <v>1.087787E-2</v>
      </c>
      <c r="C66">
        <v>177.42469512100001</v>
      </c>
      <c r="D66" s="2">
        <f t="shared" ref="D66:D102" si="19">A66/10^6</f>
        <v>19.218</v>
      </c>
      <c r="E66" s="2">
        <f t="shared" si="3"/>
        <v>1.0219949987369104</v>
      </c>
      <c r="F66" s="2">
        <f t="shared" si="4"/>
        <v>3.096645104208569</v>
      </c>
      <c r="G66" s="2">
        <f t="shared" ref="G66:G97" si="20">B66*COS(F66)</f>
        <v>-1.0866883666269072E-2</v>
      </c>
      <c r="H66" s="2">
        <f t="shared" ref="H66:H102" si="21">B66*SIN(F66)</f>
        <v>4.8876898497596287E-4</v>
      </c>
      <c r="I66" s="2">
        <f t="shared" ref="I66:I97" si="22">(1-G66^2-H66^2)/((1-G66)^2+H66^2)</f>
        <v>0.97849940951027381</v>
      </c>
      <c r="J66" s="2">
        <f t="shared" ref="J66:J102" si="23">2*H66/((1-G66)^2+H66^2)</f>
        <v>9.5663352295665533E-4</v>
      </c>
      <c r="K66" s="2">
        <f t="shared" si="7"/>
        <v>48.924970475513689</v>
      </c>
      <c r="L66" s="2">
        <f t="shared" si="7"/>
        <v>4.7831676147832763E-2</v>
      </c>
      <c r="M66" s="2">
        <f t="shared" si="8"/>
        <v>48.924993856914575</v>
      </c>
      <c r="N66" s="2" t="str">
        <f t="shared" si="14"/>
        <v>48.9249704755137+0.0478316761478328i</v>
      </c>
      <c r="O66" s="2" t="str">
        <f t="shared" si="9"/>
        <v>50</v>
      </c>
      <c r="P66" s="2" t="str">
        <f t="shared" si="10"/>
        <v>-1.0750295244863+0.0478316761478328i</v>
      </c>
      <c r="Q66" s="2" t="str">
        <f t="shared" si="15"/>
        <v>98.9249704755137+0.0478316761478328i</v>
      </c>
      <c r="R66" s="2" t="str">
        <f t="shared" si="11"/>
        <v>-0.010866883666269+0.000488768984975963i</v>
      </c>
      <c r="S66" s="2">
        <f t="shared" si="12"/>
        <v>1.0877869999999928E-2</v>
      </c>
      <c r="T66" s="2">
        <f t="shared" si="13"/>
        <v>1.0219949987369101</v>
      </c>
    </row>
    <row r="67" spans="1:20">
      <c r="A67">
        <v>19517500</v>
      </c>
      <c r="B67">
        <v>1.1012617000000001E-2</v>
      </c>
      <c r="C67">
        <v>177.37517910099999</v>
      </c>
      <c r="D67" s="2">
        <f t="shared" si="19"/>
        <v>19.517499999999998</v>
      </c>
      <c r="E67" s="2">
        <f t="shared" ref="E67:E102" si="24">(1+B67)/(1-B67)</f>
        <v>1.0222704903809678</v>
      </c>
      <c r="F67" s="2">
        <f t="shared" ref="F67:F102" si="25">C67/180*PI()</f>
        <v>3.0957808866270851</v>
      </c>
      <c r="G67" s="2">
        <f t="shared" si="20"/>
        <v>-1.1001062832237243E-2</v>
      </c>
      <c r="H67" s="2">
        <f t="shared" si="21"/>
        <v>5.0433099236244828E-4</v>
      </c>
      <c r="I67" s="2">
        <f t="shared" si="22"/>
        <v>0.97823679503188388</v>
      </c>
      <c r="J67" s="2">
        <f t="shared" si="23"/>
        <v>9.8682994770688242E-4</v>
      </c>
      <c r="K67" s="2">
        <f t="shared" ref="K67:L102" si="26">I67*50</f>
        <v>48.911839751594194</v>
      </c>
      <c r="L67" s="2">
        <f t="shared" si="26"/>
        <v>4.9341497385344123E-2</v>
      </c>
      <c r="M67" s="2">
        <f t="shared" ref="M67:M102" si="27">SQRT(K67^2+L67^2)</f>
        <v>48.911864639052503</v>
      </c>
      <c r="N67" s="2" t="str">
        <f t="shared" ref="N67:N102" si="28">COMPLEX(K67,L67)</f>
        <v>48.9118397515942+0.0493414973853441i</v>
      </c>
      <c r="O67" s="2" t="str">
        <f t="shared" ref="O67:O102" si="29">COMPLEX(50,0)</f>
        <v>50</v>
      </c>
      <c r="P67" s="2" t="str">
        <f t="shared" ref="P67:P102" si="30">IMSUB(N67,O67)</f>
        <v>-1.0881602484058+0.0493414973853441i</v>
      </c>
      <c r="Q67" s="2" t="str">
        <f t="shared" si="15"/>
        <v>98.9118397515942+0.0493414973853441i</v>
      </c>
      <c r="R67" s="2" t="str">
        <f t="shared" ref="R67:R102" si="31">IMDIV(P67,Q67)</f>
        <v>-0.0110010628322371+0.000504330992362448i</v>
      </c>
      <c r="S67" s="2">
        <f t="shared" ref="S67:S102" si="32">IMABS(R67)</f>
        <v>1.1012616999999855E-2</v>
      </c>
      <c r="T67" s="2">
        <f t="shared" ref="T67:T102" si="33">(1+S67)/(1-S67)</f>
        <v>1.0222704903809674</v>
      </c>
    </row>
    <row r="68" spans="1:20">
      <c r="A68">
        <v>19817000</v>
      </c>
      <c r="B68">
        <v>1.116813E-2</v>
      </c>
      <c r="C68">
        <v>177.29911646299999</v>
      </c>
      <c r="D68" s="2">
        <f t="shared" si="19"/>
        <v>19.817</v>
      </c>
      <c r="E68" s="2">
        <f t="shared" si="24"/>
        <v>1.0225885316580663</v>
      </c>
      <c r="F68" s="2">
        <f t="shared" si="25"/>
        <v>3.0944533431562329</v>
      </c>
      <c r="G68" s="2">
        <f t="shared" si="20"/>
        <v>-1.1155723865278661E-2</v>
      </c>
      <c r="H68" s="2">
        <f t="shared" si="21"/>
        <v>5.2626299371335834E-4</v>
      </c>
      <c r="I68" s="2">
        <f t="shared" si="22"/>
        <v>0.97793417081601319</v>
      </c>
      <c r="J68" s="2">
        <f t="shared" si="23"/>
        <v>1.0294295265644664E-3</v>
      </c>
      <c r="K68" s="2">
        <f t="shared" si="26"/>
        <v>48.89670854080066</v>
      </c>
      <c r="L68" s="2">
        <f t="shared" si="26"/>
        <v>5.1471476328223319E-2</v>
      </c>
      <c r="M68" s="2">
        <f t="shared" si="27"/>
        <v>48.896735631705347</v>
      </c>
      <c r="N68" s="2" t="str">
        <f t="shared" si="28"/>
        <v>48.8967085408007+0.0514714763282233i</v>
      </c>
      <c r="O68" s="2" t="str">
        <f t="shared" si="29"/>
        <v>50</v>
      </c>
      <c r="P68" s="2" t="str">
        <f t="shared" si="30"/>
        <v>-1.1032914591993+0.0514714763282233i</v>
      </c>
      <c r="Q68" s="2" t="str">
        <f t="shared" ref="Q68:Q102" si="34">IMSUM(N68,O68)</f>
        <v>98.8967085408007+0.0514714763282233i</v>
      </c>
      <c r="R68" s="2" t="str">
        <f t="shared" si="31"/>
        <v>-0.0111557238652782+0.000526262993713358i</v>
      </c>
      <c r="S68" s="2">
        <f t="shared" si="32"/>
        <v>1.116812999999954E-2</v>
      </c>
      <c r="T68" s="2">
        <f t="shared" si="33"/>
        <v>1.0225885316580654</v>
      </c>
    </row>
    <row r="69" spans="1:20">
      <c r="A69">
        <v>20116500</v>
      </c>
      <c r="B69">
        <v>1.1326096000000001E-2</v>
      </c>
      <c r="C69">
        <v>177.27067789099999</v>
      </c>
      <c r="D69" s="2">
        <f t="shared" si="19"/>
        <v>20.116499999999998</v>
      </c>
      <c r="E69" s="2">
        <f t="shared" si="24"/>
        <v>1.0229116920233792</v>
      </c>
      <c r="F69" s="2">
        <f t="shared" si="25"/>
        <v>3.0939569964402676</v>
      </c>
      <c r="G69" s="2">
        <f t="shared" si="20"/>
        <v>-1.1313248091371427E-2</v>
      </c>
      <c r="H69" s="2">
        <f t="shared" si="21"/>
        <v>5.3932200427646271E-4</v>
      </c>
      <c r="I69" s="2">
        <f t="shared" si="22"/>
        <v>0.97762605699161764</v>
      </c>
      <c r="J69" s="2">
        <f t="shared" si="23"/>
        <v>1.0546457794150372E-3</v>
      </c>
      <c r="K69" s="2">
        <f t="shared" si="26"/>
        <v>48.881302849580884</v>
      </c>
      <c r="L69" s="2">
        <f t="shared" si="26"/>
        <v>5.2732288970751856E-2</v>
      </c>
      <c r="M69" s="2">
        <f t="shared" si="27"/>
        <v>48.881331292905109</v>
      </c>
      <c r="N69" s="2" t="str">
        <f t="shared" si="28"/>
        <v>48.8813028495809+0.0527322889707519i</v>
      </c>
      <c r="O69" s="2" t="str">
        <f t="shared" si="29"/>
        <v>50</v>
      </c>
      <c r="P69" s="2" t="str">
        <f t="shared" si="30"/>
        <v>-1.1186971504191+0.0527322889707519i</v>
      </c>
      <c r="Q69" s="2" t="str">
        <f t="shared" si="34"/>
        <v>98.8813028495809+0.0527322889707519i</v>
      </c>
      <c r="R69" s="2" t="str">
        <f t="shared" si="31"/>
        <v>-0.0113132480913712+0.000539322004276463i</v>
      </c>
      <c r="S69" s="2">
        <f t="shared" si="32"/>
        <v>1.1326095999999775E-2</v>
      </c>
      <c r="T69" s="2">
        <f t="shared" si="33"/>
        <v>1.0229116920233787</v>
      </c>
    </row>
    <row r="70" spans="1:20">
      <c r="A70">
        <v>20416000</v>
      </c>
      <c r="B70">
        <v>1.1473703E-2</v>
      </c>
      <c r="C70">
        <v>176.951615175</v>
      </c>
      <c r="D70" s="2">
        <f t="shared" si="19"/>
        <v>20.416</v>
      </c>
      <c r="E70" s="2">
        <f t="shared" si="24"/>
        <v>1.0232137537156485</v>
      </c>
      <c r="F70" s="2">
        <f t="shared" si="25"/>
        <v>3.0883883015257121</v>
      </c>
      <c r="G70" s="2">
        <f t="shared" si="20"/>
        <v>-1.1457467507161461E-2</v>
      </c>
      <c r="H70" s="2">
        <f t="shared" si="21"/>
        <v>6.1016297376056158E-4</v>
      </c>
      <c r="I70" s="2">
        <f t="shared" si="22"/>
        <v>0.97734391847967805</v>
      </c>
      <c r="J70" s="2">
        <f t="shared" si="23"/>
        <v>1.1928351751858308E-3</v>
      </c>
      <c r="K70" s="2">
        <f t="shared" si="26"/>
        <v>48.8671959239839</v>
      </c>
      <c r="L70" s="2">
        <f t="shared" si="26"/>
        <v>5.9641758759291542E-2</v>
      </c>
      <c r="M70" s="2">
        <f t="shared" si="27"/>
        <v>48.86723231995461</v>
      </c>
      <c r="N70" s="2" t="str">
        <f t="shared" si="28"/>
        <v>48.8671959239839+0.0596417587592915i</v>
      </c>
      <c r="O70" s="2" t="str">
        <f t="shared" si="29"/>
        <v>50</v>
      </c>
      <c r="P70" s="2" t="str">
        <f t="shared" si="30"/>
        <v>-1.1328040760161+0.0596417587592915i</v>
      </c>
      <c r="Q70" s="2" t="str">
        <f t="shared" si="34"/>
        <v>98.8671959239839+0.0596417587592915i</v>
      </c>
      <c r="R70" s="2" t="str">
        <f t="shared" si="31"/>
        <v>-0.0114574675071615+0.000610162973760561i</v>
      </c>
      <c r="S70" s="2">
        <f t="shared" si="32"/>
        <v>1.1473703000000036E-2</v>
      </c>
      <c r="T70" s="2">
        <f t="shared" si="33"/>
        <v>1.0232137537156487</v>
      </c>
    </row>
    <row r="71" spans="1:20">
      <c r="A71">
        <v>20715500</v>
      </c>
      <c r="B71">
        <v>1.1674823000000001E-2</v>
      </c>
      <c r="C71">
        <v>176.94897294500001</v>
      </c>
      <c r="D71" s="2">
        <f t="shared" si="19"/>
        <v>20.715499999999999</v>
      </c>
      <c r="E71" s="2">
        <f t="shared" si="24"/>
        <v>1.0236254691708617</v>
      </c>
      <c r="F71" s="2">
        <f t="shared" si="25"/>
        <v>3.0883421859126172</v>
      </c>
      <c r="G71" s="2">
        <f t="shared" si="20"/>
        <v>-1.1658274275139836E-2</v>
      </c>
      <c r="H71" s="2">
        <f t="shared" si="21"/>
        <v>6.2139601458469443E-4</v>
      </c>
      <c r="I71" s="2">
        <f t="shared" si="22"/>
        <v>0.97695140373739153</v>
      </c>
      <c r="J71" s="2">
        <f t="shared" si="23"/>
        <v>1.2143129301149041E-3</v>
      </c>
      <c r="K71" s="2">
        <f t="shared" si="26"/>
        <v>48.847570186869575</v>
      </c>
      <c r="L71" s="2">
        <f t="shared" si="26"/>
        <v>6.0715646505745208E-2</v>
      </c>
      <c r="M71" s="2">
        <f t="shared" si="27"/>
        <v>48.847607920458913</v>
      </c>
      <c r="N71" s="2" t="str">
        <f t="shared" si="28"/>
        <v>48.8475701868696+0.0607156465057452i</v>
      </c>
      <c r="O71" s="2" t="str">
        <f t="shared" si="29"/>
        <v>50</v>
      </c>
      <c r="P71" s="2" t="str">
        <f t="shared" si="30"/>
        <v>-1.1524298131304+0.0607156465057452i</v>
      </c>
      <c r="Q71" s="2" t="str">
        <f t="shared" si="34"/>
        <v>98.8475701868696+0.0607156465057452i</v>
      </c>
      <c r="R71" s="2" t="str">
        <f t="shared" si="31"/>
        <v>-0.0116582742751396+0.000621396014584694i</v>
      </c>
      <c r="S71" s="2">
        <f t="shared" si="32"/>
        <v>1.1674822999999765E-2</v>
      </c>
      <c r="T71" s="2">
        <f t="shared" si="33"/>
        <v>1.0236254691708613</v>
      </c>
    </row>
    <row r="72" spans="1:20">
      <c r="A72">
        <v>21015000</v>
      </c>
      <c r="B72">
        <v>1.1804683999999999E-2</v>
      </c>
      <c r="C72">
        <v>176.76333231699999</v>
      </c>
      <c r="D72" s="2">
        <f t="shared" si="19"/>
        <v>21.015000000000001</v>
      </c>
      <c r="E72" s="2">
        <f t="shared" si="24"/>
        <v>1.0238913984085307</v>
      </c>
      <c r="F72" s="2">
        <f t="shared" si="25"/>
        <v>3.085102145728547</v>
      </c>
      <c r="G72" s="2">
        <f t="shared" si="20"/>
        <v>-1.1785853587537779E-2</v>
      </c>
      <c r="H72" s="2">
        <f t="shared" si="21"/>
        <v>6.6649797672524425E-4</v>
      </c>
      <c r="I72" s="2">
        <f t="shared" si="22"/>
        <v>0.97670201164338089</v>
      </c>
      <c r="J72" s="2">
        <f t="shared" si="23"/>
        <v>1.3021212805828667E-3</v>
      </c>
      <c r="K72" s="2">
        <f t="shared" si="26"/>
        <v>48.835100582169048</v>
      </c>
      <c r="L72" s="2">
        <f t="shared" si="26"/>
        <v>6.5106064029143332E-2</v>
      </c>
      <c r="M72" s="2">
        <f t="shared" si="27"/>
        <v>48.835143981257396</v>
      </c>
      <c r="N72" s="2" t="str">
        <f t="shared" si="28"/>
        <v>48.835100582169+0.0651060640291433i</v>
      </c>
      <c r="O72" s="2" t="str">
        <f t="shared" si="29"/>
        <v>50</v>
      </c>
      <c r="P72" s="2" t="str">
        <f t="shared" si="30"/>
        <v>-1.164899417831+0.0651060640291433i</v>
      </c>
      <c r="Q72" s="2" t="str">
        <f t="shared" si="34"/>
        <v>98.835100582169+0.0651060640291433i</v>
      </c>
      <c r="R72" s="2" t="str">
        <f t="shared" si="31"/>
        <v>-0.0117858535875382+0.000666497976725244i</v>
      </c>
      <c r="S72" s="2">
        <f t="shared" si="32"/>
        <v>1.1804684000000419E-2</v>
      </c>
      <c r="T72" s="2">
        <f t="shared" si="33"/>
        <v>1.0238913984085316</v>
      </c>
    </row>
    <row r="73" spans="1:20">
      <c r="A73">
        <v>21314500</v>
      </c>
      <c r="B73">
        <v>1.2026136999999999E-2</v>
      </c>
      <c r="C73">
        <v>176.603677777</v>
      </c>
      <c r="D73" s="2">
        <f t="shared" si="19"/>
        <v>21.314499999999999</v>
      </c>
      <c r="E73" s="2">
        <f t="shared" si="24"/>
        <v>1.0243450509176073</v>
      </c>
      <c r="F73" s="2">
        <f t="shared" si="25"/>
        <v>3.0823156483397898</v>
      </c>
      <c r="G73" s="2">
        <f t="shared" si="20"/>
        <v>-1.2005014686262945E-2</v>
      </c>
      <c r="H73" s="2">
        <f t="shared" si="21"/>
        <v>7.1245598136304342E-4</v>
      </c>
      <c r="I73" s="2">
        <f t="shared" si="22"/>
        <v>0.97627381261162638</v>
      </c>
      <c r="J73" s="2">
        <f t="shared" si="23"/>
        <v>1.3913054561718785E-3</v>
      </c>
      <c r="K73" s="2">
        <f t="shared" si="26"/>
        <v>48.81369063058132</v>
      </c>
      <c r="L73" s="2">
        <f t="shared" si="26"/>
        <v>6.9565272808593925E-2</v>
      </c>
      <c r="M73" s="2">
        <f t="shared" si="27"/>
        <v>48.813740199919977</v>
      </c>
      <c r="N73" s="2" t="str">
        <f t="shared" si="28"/>
        <v>48.8136906305813+0.0695652728085939i</v>
      </c>
      <c r="O73" s="2" t="str">
        <f t="shared" si="29"/>
        <v>50</v>
      </c>
      <c r="P73" s="2" t="str">
        <f t="shared" si="30"/>
        <v>-1.1863093694187+0.0695652728085939i</v>
      </c>
      <c r="Q73" s="2" t="str">
        <f t="shared" si="34"/>
        <v>98.8136906305813+0.0695652728085939i</v>
      </c>
      <c r="R73" s="2" t="str">
        <f t="shared" si="31"/>
        <v>-0.0120050146862632+0.000712455981363043i</v>
      </c>
      <c r="S73" s="2">
        <f t="shared" si="32"/>
        <v>1.2026137000000254E-2</v>
      </c>
      <c r="T73" s="2">
        <f t="shared" si="33"/>
        <v>1.0243450509176077</v>
      </c>
    </row>
    <row r="74" spans="1:20">
      <c r="A74">
        <v>21614000</v>
      </c>
      <c r="B74">
        <v>1.2211079999999999E-2</v>
      </c>
      <c r="C74">
        <v>176.543973725</v>
      </c>
      <c r="D74" s="2">
        <f t="shared" si="19"/>
        <v>21.614000000000001</v>
      </c>
      <c r="E74" s="2">
        <f t="shared" si="24"/>
        <v>1.0247240675669858</v>
      </c>
      <c r="F74" s="2">
        <f t="shared" si="25"/>
        <v>3.0812736160556082</v>
      </c>
      <c r="G74" s="2">
        <f t="shared" si="20"/>
        <v>-1.218887242151427E-2</v>
      </c>
      <c r="H74" s="2">
        <f t="shared" si="21"/>
        <v>7.3611402543956686E-4</v>
      </c>
      <c r="I74" s="2">
        <f t="shared" si="22"/>
        <v>0.97591476917907916</v>
      </c>
      <c r="J74" s="2">
        <f t="shared" si="23"/>
        <v>1.4369833677248683E-3</v>
      </c>
      <c r="K74" s="2">
        <f t="shared" si="26"/>
        <v>48.795738458953956</v>
      </c>
      <c r="L74" s="2">
        <f t="shared" si="26"/>
        <v>7.1849168386243417E-2</v>
      </c>
      <c r="M74" s="2">
        <f t="shared" si="27"/>
        <v>48.795791355993352</v>
      </c>
      <c r="N74" s="2" t="str">
        <f t="shared" si="28"/>
        <v>48.795738458954+0.0718491683862434i</v>
      </c>
      <c r="O74" s="2" t="str">
        <f t="shared" si="29"/>
        <v>50</v>
      </c>
      <c r="P74" s="2" t="str">
        <f t="shared" si="30"/>
        <v>-1.204261541046+0.0718491683862434i</v>
      </c>
      <c r="Q74" s="2" t="str">
        <f t="shared" si="34"/>
        <v>98.795738458954+0.0718491683862434i</v>
      </c>
      <c r="R74" s="2" t="str">
        <f t="shared" si="31"/>
        <v>-0.0121888724215138+0.000736114025439566i</v>
      </c>
      <c r="S74" s="2">
        <f t="shared" si="32"/>
        <v>1.2211079999999531E-2</v>
      </c>
      <c r="T74" s="2">
        <f t="shared" si="33"/>
        <v>1.0247240675669849</v>
      </c>
    </row>
    <row r="75" spans="1:20">
      <c r="A75">
        <v>21913500</v>
      </c>
      <c r="B75">
        <v>1.2363523E-2</v>
      </c>
      <c r="C75">
        <v>176.370941117</v>
      </c>
      <c r="D75" s="2">
        <f t="shared" si="19"/>
        <v>21.913499999999999</v>
      </c>
      <c r="E75" s="2">
        <f t="shared" si="24"/>
        <v>1.0250365864119457</v>
      </c>
      <c r="F75" s="2">
        <f t="shared" si="25"/>
        <v>3.0782536273326957</v>
      </c>
      <c r="G75" s="2">
        <f t="shared" si="20"/>
        <v>-1.2338731099944676E-2</v>
      </c>
      <c r="H75" s="2">
        <f t="shared" si="21"/>
        <v>7.8257000631701691E-4</v>
      </c>
      <c r="I75" s="2">
        <f t="shared" si="22"/>
        <v>0.97562213457089442</v>
      </c>
      <c r="J75" s="2">
        <f t="shared" si="23"/>
        <v>1.5272186856382815E-3</v>
      </c>
      <c r="K75" s="2">
        <f t="shared" si="26"/>
        <v>48.781106728544721</v>
      </c>
      <c r="L75" s="2">
        <f t="shared" si="26"/>
        <v>7.6360934281914081E-2</v>
      </c>
      <c r="M75" s="2">
        <f t="shared" si="27"/>
        <v>48.781166495420699</v>
      </c>
      <c r="N75" s="2" t="str">
        <f t="shared" si="28"/>
        <v>48.7811067285447+0.0763609342819141i</v>
      </c>
      <c r="O75" s="2" t="str">
        <f t="shared" si="29"/>
        <v>50</v>
      </c>
      <c r="P75" s="2" t="str">
        <f t="shared" si="30"/>
        <v>-1.2188932714553+0.0763609342819141i</v>
      </c>
      <c r="Q75" s="2" t="str">
        <f t="shared" si="34"/>
        <v>98.7811067285447+0.0763609342819141i</v>
      </c>
      <c r="R75" s="2" t="str">
        <f t="shared" si="31"/>
        <v>-0.012338731099945+0.000782570006317017i</v>
      </c>
      <c r="S75" s="2">
        <f t="shared" si="32"/>
        <v>1.2363523000000324E-2</v>
      </c>
      <c r="T75" s="2">
        <f t="shared" si="33"/>
        <v>1.0250365864119462</v>
      </c>
    </row>
    <row r="76" spans="1:20">
      <c r="A76">
        <v>22213000</v>
      </c>
      <c r="B76">
        <v>1.2552489999999999E-2</v>
      </c>
      <c r="C76">
        <v>176.20143861700001</v>
      </c>
      <c r="D76" s="2">
        <f t="shared" si="19"/>
        <v>22.213000000000001</v>
      </c>
      <c r="E76" s="2">
        <f t="shared" si="24"/>
        <v>1.025424115961364</v>
      </c>
      <c r="F76" s="2">
        <f t="shared" si="25"/>
        <v>3.0752952506173341</v>
      </c>
      <c r="G76" s="2">
        <f t="shared" si="20"/>
        <v>-1.2524913836682338E-2</v>
      </c>
      <c r="H76" s="2">
        <f t="shared" si="21"/>
        <v>8.3158798920095482E-4</v>
      </c>
      <c r="I76" s="2">
        <f t="shared" si="22"/>
        <v>0.97525870583366203</v>
      </c>
      <c r="J76" s="2">
        <f t="shared" si="23"/>
        <v>1.6222824672152637E-3</v>
      </c>
      <c r="K76" s="2">
        <f t="shared" si="26"/>
        <v>48.7629352916831</v>
      </c>
      <c r="L76" s="2">
        <f t="shared" si="26"/>
        <v>8.111412336076318E-2</v>
      </c>
      <c r="M76" s="2">
        <f t="shared" si="27"/>
        <v>48.763002755797167</v>
      </c>
      <c r="N76" s="2" t="str">
        <f t="shared" si="28"/>
        <v>48.7629352916831+0.0811141233607632i</v>
      </c>
      <c r="O76" s="2" t="str">
        <f t="shared" si="29"/>
        <v>50</v>
      </c>
      <c r="P76" s="2" t="str">
        <f t="shared" si="30"/>
        <v>-1.2370647083169+0.0811141233607632i</v>
      </c>
      <c r="Q76" s="2" t="str">
        <f t="shared" si="34"/>
        <v>98.7629352916831+0.0811141233607632i</v>
      </c>
      <c r="R76" s="2" t="str">
        <f t="shared" si="31"/>
        <v>-0.0125249138366823+0.000831587989200955i</v>
      </c>
      <c r="S76" s="2">
        <f t="shared" si="32"/>
        <v>1.2552489999999961E-2</v>
      </c>
      <c r="T76" s="2">
        <f t="shared" si="33"/>
        <v>1.0254241159613637</v>
      </c>
    </row>
    <row r="77" spans="1:20">
      <c r="A77">
        <v>22512500</v>
      </c>
      <c r="B77">
        <v>1.2722503E-2</v>
      </c>
      <c r="C77">
        <v>176.11342332999999</v>
      </c>
      <c r="D77" s="2">
        <f t="shared" si="19"/>
        <v>22.512499999999999</v>
      </c>
      <c r="E77" s="2">
        <f t="shared" si="24"/>
        <v>1.0257729018207329</v>
      </c>
      <c r="F77" s="2">
        <f t="shared" si="25"/>
        <v>3.0737590940670958</v>
      </c>
      <c r="G77" s="2">
        <f t="shared" si="20"/>
        <v>-1.2693243611600159E-2</v>
      </c>
      <c r="H77" s="2">
        <f t="shared" si="21"/>
        <v>8.6235097354889743E-4</v>
      </c>
      <c r="I77" s="2">
        <f t="shared" si="22"/>
        <v>0.97493027861068293</v>
      </c>
      <c r="J77" s="2">
        <f t="shared" si="23"/>
        <v>1.681736359153892E-3</v>
      </c>
      <c r="K77" s="2">
        <f t="shared" si="26"/>
        <v>48.746513930534149</v>
      </c>
      <c r="L77" s="2">
        <f t="shared" si="26"/>
        <v>8.4086817957694598E-2</v>
      </c>
      <c r="M77" s="2">
        <f t="shared" si="27"/>
        <v>48.74658645456843</v>
      </c>
      <c r="N77" s="2" t="str">
        <f t="shared" si="28"/>
        <v>48.7465139305341+0.0840868179576946i</v>
      </c>
      <c r="O77" s="2" t="str">
        <f t="shared" si="29"/>
        <v>50</v>
      </c>
      <c r="P77" s="2" t="str">
        <f t="shared" si="30"/>
        <v>-1.2534860694659+0.0840868179576946i</v>
      </c>
      <c r="Q77" s="2" t="str">
        <f t="shared" si="34"/>
        <v>98.7465139305341+0.0840868179576946i</v>
      </c>
      <c r="R77" s="2" t="str">
        <f t="shared" si="31"/>
        <v>-0.0126932436116005+0.000862350973548898i</v>
      </c>
      <c r="S77" s="2">
        <f t="shared" si="32"/>
        <v>1.2722503000000338E-2</v>
      </c>
      <c r="T77" s="2">
        <f t="shared" si="33"/>
        <v>1.0257729018207338</v>
      </c>
    </row>
    <row r="78" spans="1:20">
      <c r="A78">
        <v>22812000</v>
      </c>
      <c r="B78">
        <v>1.2934960000000001E-2</v>
      </c>
      <c r="C78">
        <v>175.87519093399999</v>
      </c>
      <c r="D78" s="2">
        <f t="shared" si="19"/>
        <v>22.812000000000001</v>
      </c>
      <c r="E78" s="2">
        <f t="shared" si="24"/>
        <v>1.0262089314803409</v>
      </c>
      <c r="F78" s="2">
        <f t="shared" si="25"/>
        <v>3.0696011543719806</v>
      </c>
      <c r="G78" s="2">
        <f t="shared" si="20"/>
        <v>-1.2901454974640658E-2</v>
      </c>
      <c r="H78" s="2">
        <f t="shared" si="21"/>
        <v>9.3040299812490964E-4</v>
      </c>
      <c r="I78" s="2">
        <f t="shared" si="22"/>
        <v>0.97452407902277782</v>
      </c>
      <c r="J78" s="2">
        <f t="shared" si="23"/>
        <v>1.8137037062885971E-3</v>
      </c>
      <c r="K78" s="2">
        <f t="shared" si="26"/>
        <v>48.726203951138892</v>
      </c>
      <c r="L78" s="2">
        <f t="shared" si="26"/>
        <v>9.0685185314429859E-2</v>
      </c>
      <c r="M78" s="2">
        <f t="shared" si="27"/>
        <v>48.726288338953324</v>
      </c>
      <c r="N78" s="2" t="str">
        <f t="shared" si="28"/>
        <v>48.7262039511389+0.0906851853144299i</v>
      </c>
      <c r="O78" s="2" t="str">
        <f t="shared" si="29"/>
        <v>50</v>
      </c>
      <c r="P78" s="2" t="str">
        <f t="shared" si="30"/>
        <v>-1.2737960488611+0.0906851853144299i</v>
      </c>
      <c r="Q78" s="2" t="str">
        <f t="shared" si="34"/>
        <v>98.7262039511389+0.0906851853144299i</v>
      </c>
      <c r="R78" s="2" t="str">
        <f t="shared" si="31"/>
        <v>-0.0129014549746405+0.00093040299812491i</v>
      </c>
      <c r="S78" s="2">
        <f t="shared" si="32"/>
        <v>1.2934959999999843E-2</v>
      </c>
      <c r="T78" s="2">
        <f t="shared" si="33"/>
        <v>1.0262089314803406</v>
      </c>
    </row>
    <row r="79" spans="1:20">
      <c r="A79">
        <v>23111500</v>
      </c>
      <c r="B79">
        <v>1.3141907E-2</v>
      </c>
      <c r="C79">
        <v>175.66993443699999</v>
      </c>
      <c r="D79" s="2">
        <f t="shared" si="19"/>
        <v>23.111499999999999</v>
      </c>
      <c r="E79" s="2">
        <f t="shared" si="24"/>
        <v>1.0266338333610849</v>
      </c>
      <c r="F79" s="2">
        <f t="shared" si="25"/>
        <v>3.0660187526882212</v>
      </c>
      <c r="G79" s="2">
        <f t="shared" si="20"/>
        <v>-1.3104395419699436E-2</v>
      </c>
      <c r="H79" s="2">
        <f t="shared" si="21"/>
        <v>9.9224003185188802E-4</v>
      </c>
      <c r="I79" s="2">
        <f t="shared" si="22"/>
        <v>0.97412832337281008</v>
      </c>
      <c r="J79" s="2">
        <f t="shared" si="23"/>
        <v>1.9334721666582782E-3</v>
      </c>
      <c r="K79" s="2">
        <f t="shared" si="26"/>
        <v>48.706416168640501</v>
      </c>
      <c r="L79" s="2">
        <f t="shared" si="26"/>
        <v>9.6673608332913913E-2</v>
      </c>
      <c r="M79" s="2">
        <f t="shared" si="27"/>
        <v>48.706512108539989</v>
      </c>
      <c r="N79" s="2" t="str">
        <f t="shared" si="28"/>
        <v>48.7064161686405+0.0966736083329139i</v>
      </c>
      <c r="O79" s="2" t="str">
        <f t="shared" si="29"/>
        <v>50</v>
      </c>
      <c r="P79" s="2" t="str">
        <f t="shared" si="30"/>
        <v>-1.2935838313595+0.0966736083329139i</v>
      </c>
      <c r="Q79" s="2" t="str">
        <f t="shared" si="34"/>
        <v>98.7064161686405+0.0966736083329139i</v>
      </c>
      <c r="R79" s="2" t="str">
        <f t="shared" si="31"/>
        <v>-0.0131043954196995+0.000992240031851888i</v>
      </c>
      <c r="S79" s="2">
        <f t="shared" si="32"/>
        <v>1.3141907000000065E-2</v>
      </c>
      <c r="T79" s="2">
        <f t="shared" si="33"/>
        <v>1.0266338333610849</v>
      </c>
    </row>
    <row r="80" spans="1:20">
      <c r="A80">
        <v>23411000</v>
      </c>
      <c r="B80">
        <v>1.3338223999999999E-2</v>
      </c>
      <c r="C80">
        <v>175.45803887700001</v>
      </c>
      <c r="D80" s="2">
        <f t="shared" si="19"/>
        <v>23.411000000000001</v>
      </c>
      <c r="E80" s="2">
        <f t="shared" si="24"/>
        <v>1.0270370745567425</v>
      </c>
      <c r="F80" s="2">
        <f t="shared" si="25"/>
        <v>3.0623204774958639</v>
      </c>
      <c r="G80" s="2">
        <f t="shared" si="20"/>
        <v>-1.3296336722787008E-2</v>
      </c>
      <c r="H80" s="2">
        <f t="shared" si="21"/>
        <v>1.0562429779371984E-3</v>
      </c>
      <c r="I80" s="2">
        <f t="shared" si="22"/>
        <v>0.97375412739151368</v>
      </c>
      <c r="J80" s="2">
        <f t="shared" si="23"/>
        <v>2.0574079483741282E-3</v>
      </c>
      <c r="K80" s="2">
        <f t="shared" si="26"/>
        <v>48.687706369575686</v>
      </c>
      <c r="L80" s="2">
        <f t="shared" si="26"/>
        <v>0.10287039741870641</v>
      </c>
      <c r="M80" s="2">
        <f t="shared" si="27"/>
        <v>48.687815044923568</v>
      </c>
      <c r="N80" s="2" t="str">
        <f t="shared" si="28"/>
        <v>48.6877063695757+0.102870397418706i</v>
      </c>
      <c r="O80" s="2" t="str">
        <f t="shared" si="29"/>
        <v>50</v>
      </c>
      <c r="P80" s="2" t="str">
        <f t="shared" si="30"/>
        <v>-1.3122936304243+0.102870397418706i</v>
      </c>
      <c r="Q80" s="2" t="str">
        <f t="shared" si="34"/>
        <v>98.6877063695757+0.102870397418706i</v>
      </c>
      <c r="R80" s="2" t="str">
        <f t="shared" si="31"/>
        <v>-0.0132963367227868+0.00105624297793719i</v>
      </c>
      <c r="S80" s="2">
        <f t="shared" si="32"/>
        <v>1.3338223999999791E-2</v>
      </c>
      <c r="T80" s="2">
        <f t="shared" si="33"/>
        <v>1.0270370745567421</v>
      </c>
    </row>
    <row r="81" spans="1:20">
      <c r="A81">
        <v>23710500</v>
      </c>
      <c r="B81">
        <v>1.3531624000000001E-2</v>
      </c>
      <c r="C81">
        <v>175.237540497</v>
      </c>
      <c r="D81" s="2">
        <f t="shared" si="19"/>
        <v>23.7105</v>
      </c>
      <c r="E81" s="2">
        <f t="shared" si="24"/>
        <v>1.0274344810826455</v>
      </c>
      <c r="F81" s="2">
        <f t="shared" si="25"/>
        <v>3.0584720547695503</v>
      </c>
      <c r="G81" s="2">
        <f t="shared" si="20"/>
        <v>-1.3484905682702549E-2</v>
      </c>
      <c r="H81" s="2">
        <f t="shared" si="21"/>
        <v>1.1234619735409472E-3</v>
      </c>
      <c r="I81" s="2">
        <f t="shared" si="22"/>
        <v>0.97338661008496019</v>
      </c>
      <c r="J81" s="2">
        <f t="shared" si="23"/>
        <v>2.1875262306268878E-3</v>
      </c>
      <c r="K81" s="2">
        <f t="shared" si="26"/>
        <v>48.669330504248009</v>
      </c>
      <c r="L81" s="2">
        <f t="shared" si="26"/>
        <v>0.10937631153134439</v>
      </c>
      <c r="M81" s="2">
        <f t="shared" si="27"/>
        <v>48.669453406723711</v>
      </c>
      <c r="N81" s="2" t="str">
        <f t="shared" si="28"/>
        <v>48.669330504248+0.109376311531344i</v>
      </c>
      <c r="O81" s="2" t="str">
        <f t="shared" si="29"/>
        <v>50</v>
      </c>
      <c r="P81" s="2" t="str">
        <f t="shared" si="30"/>
        <v>-1.330669495752+0.109376311531344i</v>
      </c>
      <c r="Q81" s="2" t="str">
        <f t="shared" si="34"/>
        <v>98.669330504248+0.109376311531344i</v>
      </c>
      <c r="R81" s="2" t="str">
        <f t="shared" si="31"/>
        <v>-0.0134849056827025+0.00112346197354094i</v>
      </c>
      <c r="S81" s="2">
        <f t="shared" si="32"/>
        <v>1.3531623999999952E-2</v>
      </c>
      <c r="T81" s="2">
        <f t="shared" si="33"/>
        <v>1.0274344810826452</v>
      </c>
    </row>
    <row r="82" spans="1:20">
      <c r="A82">
        <v>24010000</v>
      </c>
      <c r="B82">
        <v>1.3715817999999999E-2</v>
      </c>
      <c r="C82">
        <v>174.88981696299999</v>
      </c>
      <c r="D82" s="2">
        <f t="shared" si="19"/>
        <v>24.01</v>
      </c>
      <c r="E82" s="2">
        <f t="shared" si="24"/>
        <v>1.0278131156320218</v>
      </c>
      <c r="F82" s="2">
        <f t="shared" si="25"/>
        <v>3.0524031342145794</v>
      </c>
      <c r="G82" s="2">
        <f t="shared" si="20"/>
        <v>-1.3661301062233342E-2</v>
      </c>
      <c r="H82" s="2">
        <f t="shared" si="21"/>
        <v>1.2216860055456618E-3</v>
      </c>
      <c r="I82" s="2">
        <f t="shared" si="22"/>
        <v>0.97304276368497666</v>
      </c>
      <c r="J82" s="2">
        <f t="shared" si="23"/>
        <v>2.377952803575644E-3</v>
      </c>
      <c r="K82" s="2">
        <f t="shared" si="26"/>
        <v>48.652138184248834</v>
      </c>
      <c r="L82" s="2">
        <f t="shared" si="26"/>
        <v>0.1188976401787822</v>
      </c>
      <c r="M82" s="2">
        <f t="shared" si="27"/>
        <v>48.652283466946166</v>
      </c>
      <c r="N82" s="2" t="str">
        <f t="shared" si="28"/>
        <v>48.6521381842488+0.118897640178782i</v>
      </c>
      <c r="O82" s="2" t="str">
        <f t="shared" si="29"/>
        <v>50</v>
      </c>
      <c r="P82" s="2" t="str">
        <f t="shared" si="30"/>
        <v>-1.3478618157512+0.118897640178782i</v>
      </c>
      <c r="Q82" s="2" t="str">
        <f t="shared" si="34"/>
        <v>98.6521381842488+0.118897640178782i</v>
      </c>
      <c r="R82" s="2" t="str">
        <f t="shared" si="31"/>
        <v>-0.0136613010622337+0.00122168600554566i</v>
      </c>
      <c r="S82" s="2">
        <f t="shared" si="32"/>
        <v>1.3715818000000355E-2</v>
      </c>
      <c r="T82" s="2">
        <f t="shared" si="33"/>
        <v>1.0278131156320225</v>
      </c>
    </row>
    <row r="83" spans="1:20">
      <c r="A83">
        <v>24309500</v>
      </c>
      <c r="B83">
        <v>1.3912294E-2</v>
      </c>
      <c r="C83">
        <v>174.66863049899999</v>
      </c>
      <c r="D83" s="2">
        <f t="shared" si="19"/>
        <v>24.3095</v>
      </c>
      <c r="E83" s="2">
        <f t="shared" si="24"/>
        <v>1.028217153333012</v>
      </c>
      <c r="F83" s="2">
        <f t="shared" si="25"/>
        <v>3.048542702156936</v>
      </c>
      <c r="G83" s="2">
        <f t="shared" si="20"/>
        <v>-1.3852109081607758E-2</v>
      </c>
      <c r="H83" s="2">
        <f t="shared" si="21"/>
        <v>1.2926710075173299E-3</v>
      </c>
      <c r="I83" s="2">
        <f t="shared" si="22"/>
        <v>0.97267109353733927</v>
      </c>
      <c r="J83" s="2">
        <f t="shared" si="23"/>
        <v>2.515174261750209E-3</v>
      </c>
      <c r="K83" s="2">
        <f t="shared" si="26"/>
        <v>48.633554676866964</v>
      </c>
      <c r="L83" s="2">
        <f t="shared" si="26"/>
        <v>0.12575871308751044</v>
      </c>
      <c r="M83" s="2">
        <f t="shared" si="27"/>
        <v>48.633717272708303</v>
      </c>
      <c r="N83" s="2" t="str">
        <f t="shared" si="28"/>
        <v>48.633554676867+0.12575871308751i</v>
      </c>
      <c r="O83" s="2" t="str">
        <f t="shared" si="29"/>
        <v>50</v>
      </c>
      <c r="P83" s="2" t="str">
        <f t="shared" si="30"/>
        <v>-1.366445323133+0.12575871308751i</v>
      </c>
      <c r="Q83" s="2" t="str">
        <f t="shared" si="34"/>
        <v>98.633554676867+0.12575871308751i</v>
      </c>
      <c r="R83" s="2" t="str">
        <f t="shared" si="31"/>
        <v>-0.0138521090816074+0.00129267100751732i</v>
      </c>
      <c r="S83" s="2">
        <f t="shared" si="32"/>
        <v>1.3912293999999641E-2</v>
      </c>
      <c r="T83" s="2">
        <f t="shared" si="33"/>
        <v>1.0282171533330111</v>
      </c>
    </row>
    <row r="84" spans="1:20">
      <c r="A84">
        <v>24609000</v>
      </c>
      <c r="B84">
        <v>1.4090457000000001E-2</v>
      </c>
      <c r="C84">
        <v>174.50993253300001</v>
      </c>
      <c r="D84" s="2">
        <f t="shared" si="19"/>
        <v>24.609000000000002</v>
      </c>
      <c r="E84" s="2">
        <f t="shared" si="24"/>
        <v>1.0285836709869436</v>
      </c>
      <c r="F84" s="2">
        <f t="shared" si="25"/>
        <v>3.0457729001340184</v>
      </c>
      <c r="G84" s="2">
        <f t="shared" si="20"/>
        <v>-1.4025821238591215E-2</v>
      </c>
      <c r="H84" s="2">
        <f t="shared" si="21"/>
        <v>1.3480790228813054E-3</v>
      </c>
      <c r="I84" s="2">
        <f t="shared" si="22"/>
        <v>0.97233287686999248</v>
      </c>
      <c r="J84" s="2">
        <f t="shared" si="23"/>
        <v>2.6220837001960005E-3</v>
      </c>
      <c r="K84" s="2">
        <f t="shared" si="26"/>
        <v>48.616643843499624</v>
      </c>
      <c r="L84" s="2">
        <f t="shared" si="26"/>
        <v>0.13110418500980003</v>
      </c>
      <c r="M84" s="2">
        <f t="shared" si="27"/>
        <v>48.616820617076733</v>
      </c>
      <c r="N84" s="2" t="str">
        <f t="shared" si="28"/>
        <v>48.6166438434996+0.1311041850098i</v>
      </c>
      <c r="O84" s="2" t="str">
        <f t="shared" si="29"/>
        <v>50</v>
      </c>
      <c r="P84" s="2" t="str">
        <f t="shared" si="30"/>
        <v>-1.3833561565004+0.1311041850098i</v>
      </c>
      <c r="Q84" s="2" t="str">
        <f t="shared" si="34"/>
        <v>98.6166438434996+0.1311041850098i</v>
      </c>
      <c r="R84" s="2" t="str">
        <f t="shared" si="31"/>
        <v>-0.0140258212385916+0.00134807902288131i</v>
      </c>
      <c r="S84" s="2">
        <f t="shared" si="32"/>
        <v>1.4090457000000386E-2</v>
      </c>
      <c r="T84" s="2">
        <f t="shared" si="33"/>
        <v>1.0285836709869445</v>
      </c>
    </row>
    <row r="85" spans="1:20">
      <c r="A85">
        <v>24908500</v>
      </c>
      <c r="B85">
        <v>1.4283844E-2</v>
      </c>
      <c r="C85">
        <v>174.01107646400001</v>
      </c>
      <c r="D85" s="2">
        <f t="shared" si="19"/>
        <v>24.9085</v>
      </c>
      <c r="E85" s="2">
        <f t="shared" si="24"/>
        <v>1.0289816574742232</v>
      </c>
      <c r="F85" s="2">
        <f t="shared" si="25"/>
        <v>3.037066219236412</v>
      </c>
      <c r="G85" s="2">
        <f t="shared" si="20"/>
        <v>-1.4205883983671341E-2</v>
      </c>
      <c r="H85" s="2">
        <f t="shared" si="21"/>
        <v>1.4903219983634533E-3</v>
      </c>
      <c r="I85" s="2">
        <f t="shared" si="22"/>
        <v>0.97198193487444429</v>
      </c>
      <c r="J85" s="2">
        <f t="shared" si="23"/>
        <v>2.8977233363852448E-3</v>
      </c>
      <c r="K85" s="2">
        <f t="shared" si="26"/>
        <v>48.599096743722214</v>
      </c>
      <c r="L85" s="2">
        <f t="shared" si="26"/>
        <v>0.14488616681926225</v>
      </c>
      <c r="M85" s="2">
        <f t="shared" si="27"/>
        <v>48.599312714348201</v>
      </c>
      <c r="N85" s="2" t="str">
        <f t="shared" si="28"/>
        <v>48.5990967437222+0.144886166819262i</v>
      </c>
      <c r="O85" s="2" t="str">
        <f t="shared" si="29"/>
        <v>50</v>
      </c>
      <c r="P85" s="2" t="str">
        <f t="shared" si="30"/>
        <v>-1.4009032562778+0.144886166819262i</v>
      </c>
      <c r="Q85" s="2" t="str">
        <f t="shared" si="34"/>
        <v>98.5990967437222+0.144886166819262i</v>
      </c>
      <c r="R85" s="2" t="str">
        <f t="shared" si="31"/>
        <v>-0.0142058839836716+0.00149032199836345i</v>
      </c>
      <c r="S85" s="2">
        <f t="shared" si="32"/>
        <v>1.4283844000000255E-2</v>
      </c>
      <c r="T85" s="2">
        <f t="shared" si="33"/>
        <v>1.0289816574742237</v>
      </c>
    </row>
    <row r="86" spans="1:20">
      <c r="A86">
        <v>25208000</v>
      </c>
      <c r="B86">
        <v>1.448399E-2</v>
      </c>
      <c r="C86">
        <v>173.819002243</v>
      </c>
      <c r="D86" s="2">
        <f t="shared" si="19"/>
        <v>25.207999999999998</v>
      </c>
      <c r="E86" s="2">
        <f t="shared" si="24"/>
        <v>1.0293937183222421</v>
      </c>
      <c r="F86" s="2">
        <f t="shared" si="25"/>
        <v>3.0337138916717588</v>
      </c>
      <c r="G86" s="2">
        <f t="shared" si="20"/>
        <v>-1.4399790618771034E-2</v>
      </c>
      <c r="H86" s="2">
        <f t="shared" si="21"/>
        <v>1.5594859587869825E-3</v>
      </c>
      <c r="I86" s="2">
        <f t="shared" si="22"/>
        <v>0.97160457999563266</v>
      </c>
      <c r="J86" s="2">
        <f t="shared" si="23"/>
        <v>3.0310432703340505E-3</v>
      </c>
      <c r="K86" s="2">
        <f t="shared" si="26"/>
        <v>48.580228999781632</v>
      </c>
      <c r="L86" s="2">
        <f t="shared" si="26"/>
        <v>0.15155216351670253</v>
      </c>
      <c r="M86" s="2">
        <f t="shared" si="27"/>
        <v>48.58046539226946</v>
      </c>
      <c r="N86" s="2" t="str">
        <f t="shared" si="28"/>
        <v>48.5802289997816+0.151552163516703i</v>
      </c>
      <c r="O86" s="2" t="str">
        <f t="shared" si="29"/>
        <v>50</v>
      </c>
      <c r="P86" s="2" t="str">
        <f t="shared" si="30"/>
        <v>-1.4197710002184+0.151552163516703i</v>
      </c>
      <c r="Q86" s="2" t="str">
        <f t="shared" si="34"/>
        <v>98.5802289997816+0.151552163516703i</v>
      </c>
      <c r="R86" s="2" t="str">
        <f t="shared" si="31"/>
        <v>-0.0143997906187712+0.00155948595878699i</v>
      </c>
      <c r="S86" s="2">
        <f t="shared" si="32"/>
        <v>1.4483990000000167E-2</v>
      </c>
      <c r="T86" s="2">
        <f t="shared" si="33"/>
        <v>1.0293937183222426</v>
      </c>
    </row>
    <row r="87" spans="1:20">
      <c r="A87">
        <v>25507500</v>
      </c>
      <c r="B87">
        <v>1.4715916000000001E-2</v>
      </c>
      <c r="C87">
        <v>173.542550675</v>
      </c>
      <c r="D87" s="2">
        <f t="shared" si="19"/>
        <v>25.5075</v>
      </c>
      <c r="E87" s="2">
        <f t="shared" si="24"/>
        <v>1.0298714172673067</v>
      </c>
      <c r="F87" s="2">
        <f t="shared" si="25"/>
        <v>3.0288889015878575</v>
      </c>
      <c r="G87" s="2">
        <f t="shared" si="20"/>
        <v>-1.4622553107370678E-2</v>
      </c>
      <c r="H87" s="2">
        <f t="shared" si="21"/>
        <v>1.6550300121690178E-3</v>
      </c>
      <c r="I87" s="2">
        <f t="shared" si="22"/>
        <v>0.9711711240850126</v>
      </c>
      <c r="J87" s="2">
        <f t="shared" si="23"/>
        <v>3.2153310208711699E-3</v>
      </c>
      <c r="K87" s="2">
        <f t="shared" si="26"/>
        <v>48.558556204250628</v>
      </c>
      <c r="L87" s="2">
        <f t="shared" si="26"/>
        <v>0.1607665510435585</v>
      </c>
      <c r="M87" s="2">
        <f t="shared" si="27"/>
        <v>48.558822334621148</v>
      </c>
      <c r="N87" s="2" t="str">
        <f t="shared" si="28"/>
        <v>48.5585562042506+0.160766551043558i</v>
      </c>
      <c r="O87" s="2" t="str">
        <f t="shared" si="29"/>
        <v>50</v>
      </c>
      <c r="P87" s="2" t="str">
        <f t="shared" si="30"/>
        <v>-1.4414437957494+0.160766551043558i</v>
      </c>
      <c r="Q87" s="2" t="str">
        <f t="shared" si="34"/>
        <v>98.5585562042506+0.160766551043558i</v>
      </c>
      <c r="R87" s="2" t="str">
        <f t="shared" si="31"/>
        <v>-0.0146225531073711+0.00165503001216901i</v>
      </c>
      <c r="S87" s="2">
        <f t="shared" si="32"/>
        <v>1.4715916000000421E-2</v>
      </c>
      <c r="T87" s="2">
        <f t="shared" si="33"/>
        <v>1.0298714172673074</v>
      </c>
    </row>
    <row r="88" spans="1:20">
      <c r="A88">
        <v>25807000</v>
      </c>
      <c r="B88">
        <v>1.4917217999999999E-2</v>
      </c>
      <c r="C88">
        <v>173.119875697</v>
      </c>
      <c r="D88" s="2">
        <f t="shared" si="19"/>
        <v>25.806999999999999</v>
      </c>
      <c r="E88" s="2">
        <f t="shared" si="24"/>
        <v>1.0302862221786351</v>
      </c>
      <c r="F88" s="2">
        <f t="shared" si="25"/>
        <v>3.021511831555963</v>
      </c>
      <c r="G88" s="2">
        <f t="shared" si="20"/>
        <v>-1.4809798475130767E-2</v>
      </c>
      <c r="H88" s="2">
        <f t="shared" si="21"/>
        <v>1.7869700572584952E-3</v>
      </c>
      <c r="I88" s="2">
        <f t="shared" si="22"/>
        <v>0.97080655069151423</v>
      </c>
      <c r="J88" s="2">
        <f t="shared" si="23"/>
        <v>3.4703767149533867E-3</v>
      </c>
      <c r="K88" s="2">
        <f t="shared" si="26"/>
        <v>48.540327534575709</v>
      </c>
      <c r="L88" s="2">
        <f t="shared" si="26"/>
        <v>0.17351883574766933</v>
      </c>
      <c r="M88" s="2">
        <f t="shared" si="27"/>
        <v>48.540637675562607</v>
      </c>
      <c r="N88" s="2" t="str">
        <f t="shared" si="28"/>
        <v>48.5403275345757+0.173518835747669i</v>
      </c>
      <c r="O88" s="2" t="str">
        <f t="shared" si="29"/>
        <v>50</v>
      </c>
      <c r="P88" s="2" t="str">
        <f t="shared" si="30"/>
        <v>-1.4596724654243+0.173518835747669i</v>
      </c>
      <c r="Q88" s="2" t="str">
        <f t="shared" si="34"/>
        <v>98.5403275345757+0.173518835747669i</v>
      </c>
      <c r="R88" s="2" t="str">
        <f t="shared" si="31"/>
        <v>-0.0148097984751308+0.00178697005725849i</v>
      </c>
      <c r="S88" s="2">
        <f t="shared" si="32"/>
        <v>1.4917218000000034E-2</v>
      </c>
      <c r="T88" s="2">
        <f t="shared" si="33"/>
        <v>1.0302862221786353</v>
      </c>
    </row>
    <row r="89" spans="1:20">
      <c r="A89">
        <v>26106500</v>
      </c>
      <c r="B89">
        <v>1.5102012E-2</v>
      </c>
      <c r="C89">
        <v>172.80946042599999</v>
      </c>
      <c r="D89" s="2">
        <f t="shared" si="19"/>
        <v>26.1065</v>
      </c>
      <c r="E89" s="2">
        <f t="shared" si="24"/>
        <v>1.0306671598155404</v>
      </c>
      <c r="F89" s="2">
        <f t="shared" si="25"/>
        <v>3.0160940630285422</v>
      </c>
      <c r="G89" s="2">
        <f t="shared" si="20"/>
        <v>-1.4983240448517248E-2</v>
      </c>
      <c r="H89" s="2">
        <f t="shared" si="21"/>
        <v>1.8903100565940674E-3</v>
      </c>
      <c r="I89" s="2">
        <f t="shared" si="22"/>
        <v>0.97046905132549321</v>
      </c>
      <c r="J89" s="2">
        <f t="shared" si="23"/>
        <v>3.6698117914557658E-3</v>
      </c>
      <c r="K89" s="2">
        <f t="shared" si="26"/>
        <v>48.523452566274663</v>
      </c>
      <c r="L89" s="2">
        <f t="shared" si="26"/>
        <v>0.1834905895727883</v>
      </c>
      <c r="M89" s="2">
        <f t="shared" si="27"/>
        <v>48.523799498266513</v>
      </c>
      <c r="N89" s="2" t="str">
        <f t="shared" si="28"/>
        <v>48.5234525662747+0.183490589572788i</v>
      </c>
      <c r="O89" s="2" t="str">
        <f t="shared" si="29"/>
        <v>50</v>
      </c>
      <c r="P89" s="2" t="str">
        <f t="shared" si="30"/>
        <v>-1.4765474337253+0.183490589572788i</v>
      </c>
      <c r="Q89" s="2" t="str">
        <f t="shared" si="34"/>
        <v>98.5234525662747+0.183490589572788i</v>
      </c>
      <c r="R89" s="2" t="str">
        <f t="shared" si="31"/>
        <v>-0.0149832404485169+0.00189031005659406i</v>
      </c>
      <c r="S89" s="2">
        <f t="shared" si="32"/>
        <v>1.5102011999999655E-2</v>
      </c>
      <c r="T89" s="2">
        <f t="shared" si="33"/>
        <v>1.0306671598155395</v>
      </c>
    </row>
    <row r="90" spans="1:20">
      <c r="A90">
        <v>26406000</v>
      </c>
      <c r="B90">
        <v>1.5304161E-2</v>
      </c>
      <c r="C90">
        <v>172.407724226</v>
      </c>
      <c r="D90" s="2">
        <f t="shared" si="19"/>
        <v>26.405999999999999</v>
      </c>
      <c r="E90" s="2">
        <f t="shared" si="24"/>
        <v>1.0310840371084375</v>
      </c>
      <c r="F90" s="2">
        <f t="shared" si="25"/>
        <v>3.0090824436140924</v>
      </c>
      <c r="G90" s="2">
        <f t="shared" si="20"/>
        <v>-1.5169994947580413E-2</v>
      </c>
      <c r="H90" s="2">
        <f t="shared" si="21"/>
        <v>2.0220279929580079E-3</v>
      </c>
      <c r="I90" s="2">
        <f t="shared" si="22"/>
        <v>0.97010557379897477</v>
      </c>
      <c r="J90" s="2">
        <f t="shared" si="23"/>
        <v>3.9240803403668605E-3</v>
      </c>
      <c r="K90" s="2">
        <f t="shared" si="26"/>
        <v>48.505278689948739</v>
      </c>
      <c r="L90" s="2">
        <f t="shared" si="26"/>
        <v>0.19620401701834303</v>
      </c>
      <c r="M90" s="2">
        <f t="shared" si="27"/>
        <v>48.505675511283101</v>
      </c>
      <c r="N90" s="2" t="str">
        <f t="shared" si="28"/>
        <v>48.5052786899487+0.196204017018343i</v>
      </c>
      <c r="O90" s="2" t="str">
        <f t="shared" si="29"/>
        <v>50</v>
      </c>
      <c r="P90" s="2" t="str">
        <f t="shared" si="30"/>
        <v>-1.4947213100513+0.196204017018343i</v>
      </c>
      <c r="Q90" s="2" t="str">
        <f t="shared" si="34"/>
        <v>98.5052786899487+0.196204017018343i</v>
      </c>
      <c r="R90" s="2" t="str">
        <f t="shared" si="31"/>
        <v>-0.0151699949475808+0.00202202799295801i</v>
      </c>
      <c r="S90" s="2">
        <f t="shared" si="32"/>
        <v>1.5304161000000384E-2</v>
      </c>
      <c r="T90" s="2">
        <f t="shared" si="33"/>
        <v>1.0310840371084384</v>
      </c>
    </row>
    <row r="91" spans="1:20">
      <c r="A91">
        <v>26705500</v>
      </c>
      <c r="B91">
        <v>1.5513519E-2</v>
      </c>
      <c r="C91">
        <v>172.031482426</v>
      </c>
      <c r="D91" s="2">
        <f t="shared" si="19"/>
        <v>26.705500000000001</v>
      </c>
      <c r="E91" s="2">
        <f t="shared" si="24"/>
        <v>1.031515961467022</v>
      </c>
      <c r="F91" s="2">
        <f t="shared" si="25"/>
        <v>3.0025157854204623</v>
      </c>
      <c r="G91" s="2">
        <f t="shared" si="20"/>
        <v>-1.5363726525823801E-2</v>
      </c>
      <c r="H91" s="2">
        <f t="shared" si="21"/>
        <v>2.1506229337238791E-3</v>
      </c>
      <c r="I91" s="2">
        <f t="shared" si="22"/>
        <v>0.96972865511608508</v>
      </c>
      <c r="J91" s="2">
        <f t="shared" si="23"/>
        <v>4.172045453504792E-3</v>
      </c>
      <c r="K91" s="2">
        <f t="shared" si="26"/>
        <v>48.486432755804252</v>
      </c>
      <c r="L91" s="2">
        <f t="shared" si="26"/>
        <v>0.20860227267523959</v>
      </c>
      <c r="M91" s="2">
        <f t="shared" si="27"/>
        <v>48.486881486555646</v>
      </c>
      <c r="N91" s="2" t="str">
        <f t="shared" si="28"/>
        <v>48.4864327558043+0.20860227267524i</v>
      </c>
      <c r="O91" s="2" t="str">
        <f t="shared" si="29"/>
        <v>50</v>
      </c>
      <c r="P91" s="2" t="str">
        <f t="shared" si="30"/>
        <v>-1.5135672441957+0.20860227267524i</v>
      </c>
      <c r="Q91" s="2" t="str">
        <f t="shared" si="34"/>
        <v>98.4864327558043+0.20860227267524i</v>
      </c>
      <c r="R91" s="2" t="str">
        <f t="shared" si="31"/>
        <v>-0.0153637265258232+0.00215062293372388i</v>
      </c>
      <c r="S91" s="2">
        <f t="shared" si="32"/>
        <v>1.5513518999999405E-2</v>
      </c>
      <c r="T91" s="2">
        <f t="shared" si="33"/>
        <v>1.0315159614670206</v>
      </c>
    </row>
    <row r="92" spans="1:20">
      <c r="A92">
        <v>27005000</v>
      </c>
      <c r="B92">
        <v>1.5717839000000001E-2</v>
      </c>
      <c r="C92">
        <v>171.661035629</v>
      </c>
      <c r="D92" s="2">
        <f t="shared" si="19"/>
        <v>27.004999999999999</v>
      </c>
      <c r="E92" s="2">
        <f t="shared" si="24"/>
        <v>1.0319376691416029</v>
      </c>
      <c r="F92" s="2">
        <f t="shared" si="25"/>
        <v>2.9960502691093449</v>
      </c>
      <c r="G92" s="2">
        <f t="shared" si="20"/>
        <v>-1.555166041629173E-2</v>
      </c>
      <c r="H92" s="2">
        <f t="shared" si="21"/>
        <v>2.2795440610494833E-3</v>
      </c>
      <c r="I92" s="2">
        <f t="shared" si="22"/>
        <v>0.96936305775644804</v>
      </c>
      <c r="J92" s="2">
        <f t="shared" si="23"/>
        <v>4.4205036901015377E-3</v>
      </c>
      <c r="K92" s="2">
        <f t="shared" si="26"/>
        <v>48.468152887822399</v>
      </c>
      <c r="L92" s="2">
        <f t="shared" si="26"/>
        <v>0.22102518450507688</v>
      </c>
      <c r="M92" s="2">
        <f t="shared" si="27"/>
        <v>48.4686568463529</v>
      </c>
      <c r="N92" s="2" t="str">
        <f t="shared" si="28"/>
        <v>48.4681528878224+0.221025184505077i</v>
      </c>
      <c r="O92" s="2" t="str">
        <f t="shared" si="29"/>
        <v>50</v>
      </c>
      <c r="P92" s="2" t="str">
        <f t="shared" si="30"/>
        <v>-1.5318471121776+0.221025184505077i</v>
      </c>
      <c r="Q92" s="2" t="str">
        <f t="shared" si="34"/>
        <v>98.4681528878224+0.221025184505077i</v>
      </c>
      <c r="R92" s="2" t="str">
        <f t="shared" si="31"/>
        <v>-0.0155516604162918+0.00227954406104948i</v>
      </c>
      <c r="S92" s="2">
        <f t="shared" si="32"/>
        <v>1.571783900000007E-2</v>
      </c>
      <c r="T92" s="2">
        <f t="shared" si="33"/>
        <v>1.0319376691416033</v>
      </c>
    </row>
    <row r="93" spans="1:20">
      <c r="A93">
        <v>27304500</v>
      </c>
      <c r="B93">
        <v>1.5959175999999999E-2</v>
      </c>
      <c r="C93">
        <v>171.281374954</v>
      </c>
      <c r="D93" s="2">
        <f t="shared" si="19"/>
        <v>27.304500000000001</v>
      </c>
      <c r="E93" s="2">
        <f t="shared" si="24"/>
        <v>1.0324360038948952</v>
      </c>
      <c r="F93" s="2">
        <f t="shared" si="25"/>
        <v>2.9894239402902509</v>
      </c>
      <c r="G93" s="2">
        <f t="shared" si="20"/>
        <v>-1.5774762366594364E-2</v>
      </c>
      <c r="H93" s="2">
        <f t="shared" si="21"/>
        <v>2.4191260563381392E-3</v>
      </c>
      <c r="I93" s="2">
        <f t="shared" si="22"/>
        <v>0.96892926515710609</v>
      </c>
      <c r="J93" s="2">
        <f t="shared" si="23"/>
        <v>4.6891183605812566E-3</v>
      </c>
      <c r="K93" s="2">
        <f t="shared" si="26"/>
        <v>48.446463257855306</v>
      </c>
      <c r="L93" s="2">
        <f t="shared" si="26"/>
        <v>0.23445591802906282</v>
      </c>
      <c r="M93" s="2">
        <f t="shared" si="27"/>
        <v>48.44703057744843</v>
      </c>
      <c r="N93" s="2" t="str">
        <f t="shared" si="28"/>
        <v>48.4464632578553+0.234455918029063i</v>
      </c>
      <c r="O93" s="2" t="str">
        <f t="shared" si="29"/>
        <v>50</v>
      </c>
      <c r="P93" s="2" t="str">
        <f t="shared" si="30"/>
        <v>-1.5535367421447+0.234455918029063i</v>
      </c>
      <c r="Q93" s="2" t="str">
        <f t="shared" si="34"/>
        <v>98.4464632578553+0.234455918029063i</v>
      </c>
      <c r="R93" s="2" t="str">
        <f t="shared" si="31"/>
        <v>-0.0157747623665944+0.00241912605633814i</v>
      </c>
      <c r="S93" s="2">
        <f t="shared" si="32"/>
        <v>1.5959176000000033E-2</v>
      </c>
      <c r="T93" s="2">
        <f t="shared" si="33"/>
        <v>1.0324360038948954</v>
      </c>
    </row>
    <row r="94" spans="1:20">
      <c r="A94">
        <v>27604000</v>
      </c>
      <c r="B94">
        <v>1.6223703999999999E-2</v>
      </c>
      <c r="C94">
        <v>170.956412118</v>
      </c>
      <c r="D94" s="2">
        <f t="shared" si="19"/>
        <v>27.603999999999999</v>
      </c>
      <c r="E94" s="2">
        <f t="shared" si="24"/>
        <v>1.032982506421358</v>
      </c>
      <c r="F94" s="2">
        <f t="shared" si="25"/>
        <v>2.983752268855433</v>
      </c>
      <c r="G94" s="2">
        <f t="shared" si="20"/>
        <v>-1.6022027897387631E-2</v>
      </c>
      <c r="H94" s="2">
        <f t="shared" si="21"/>
        <v>2.5501359836190051E-3</v>
      </c>
      <c r="I94" s="2">
        <f t="shared" si="22"/>
        <v>0.96844885814328729</v>
      </c>
      <c r="J94" s="2">
        <f t="shared" si="23"/>
        <v>4.9406529851062546E-3</v>
      </c>
      <c r="K94" s="2">
        <f t="shared" si="26"/>
        <v>48.422442907164367</v>
      </c>
      <c r="L94" s="2">
        <f t="shared" si="26"/>
        <v>0.24703264925531274</v>
      </c>
      <c r="M94" s="2">
        <f t="shared" si="27"/>
        <v>48.423073035768709</v>
      </c>
      <c r="N94" s="2" t="str">
        <f t="shared" si="28"/>
        <v>48.4224429071644+0.247032649255313i</v>
      </c>
      <c r="O94" s="2" t="str">
        <f t="shared" si="29"/>
        <v>50</v>
      </c>
      <c r="P94" s="2" t="str">
        <f t="shared" si="30"/>
        <v>-1.5775570928356+0.247032649255313i</v>
      </c>
      <c r="Q94" s="2" t="str">
        <f t="shared" si="34"/>
        <v>98.4224429071644+0.247032649255313i</v>
      </c>
      <c r="R94" s="2" t="str">
        <f t="shared" si="31"/>
        <v>-0.0160220278973874+0.00255013598361901i</v>
      </c>
      <c r="S94" s="2">
        <f t="shared" si="32"/>
        <v>1.6223703999999773E-2</v>
      </c>
      <c r="T94" s="2">
        <f t="shared" si="33"/>
        <v>1.0329825064213576</v>
      </c>
    </row>
    <row r="95" spans="1:20">
      <c r="A95">
        <v>27903500</v>
      </c>
      <c r="B95">
        <v>1.6447272999999998E-2</v>
      </c>
      <c r="C95">
        <v>170.489852681</v>
      </c>
      <c r="D95" s="2">
        <f t="shared" si="19"/>
        <v>27.903500000000001</v>
      </c>
      <c r="E95" s="2">
        <f t="shared" si="24"/>
        <v>1.0334446187753796</v>
      </c>
      <c r="F95" s="2">
        <f t="shared" si="25"/>
        <v>2.975609270523532</v>
      </c>
      <c r="G95" s="2">
        <f t="shared" si="20"/>
        <v>-1.6221227526193129E-2</v>
      </c>
      <c r="H95" s="2">
        <f t="shared" si="21"/>
        <v>2.7174559205262834E-3</v>
      </c>
      <c r="I95" s="2">
        <f t="shared" si="22"/>
        <v>0.96806132811559631</v>
      </c>
      <c r="J95" s="2">
        <f t="shared" si="23"/>
        <v>5.2627516166588841E-3</v>
      </c>
      <c r="K95" s="2">
        <f t="shared" si="26"/>
        <v>48.403066405779818</v>
      </c>
      <c r="L95" s="2">
        <f t="shared" si="26"/>
        <v>0.2631375808329442</v>
      </c>
      <c r="M95" s="2">
        <f t="shared" si="27"/>
        <v>48.403781658758618</v>
      </c>
      <c r="N95" s="2" t="str">
        <f t="shared" si="28"/>
        <v>48.4030664057798+0.263137580832944i</v>
      </c>
      <c r="O95" s="2" t="str">
        <f t="shared" si="29"/>
        <v>50</v>
      </c>
      <c r="P95" s="2" t="str">
        <f t="shared" si="30"/>
        <v>-1.5969335942202+0.263137580832944i</v>
      </c>
      <c r="Q95" s="2" t="str">
        <f t="shared" si="34"/>
        <v>98.4030664057798+0.263137580832944i</v>
      </c>
      <c r="R95" s="2" t="str">
        <f t="shared" si="31"/>
        <v>-0.0162212275261932+0.00271745592052628i</v>
      </c>
      <c r="S95" s="2">
        <f t="shared" si="32"/>
        <v>1.6447273000000071E-2</v>
      </c>
      <c r="T95" s="2">
        <f t="shared" si="33"/>
        <v>1.0334446187753796</v>
      </c>
    </row>
    <row r="96" spans="1:20">
      <c r="A96">
        <v>28203000</v>
      </c>
      <c r="B96">
        <v>1.6724299000000001E-2</v>
      </c>
      <c r="C96">
        <v>170.150581448</v>
      </c>
      <c r="D96" s="2">
        <f t="shared" si="19"/>
        <v>28.202999999999999</v>
      </c>
      <c r="E96" s="2">
        <f t="shared" si="24"/>
        <v>1.0340175171276811</v>
      </c>
      <c r="F96" s="2">
        <f t="shared" si="25"/>
        <v>2.9696878704503811</v>
      </c>
      <c r="G96" s="2">
        <f t="shared" si="20"/>
        <v>-1.6477794932272645E-2</v>
      </c>
      <c r="H96" s="2">
        <f t="shared" si="21"/>
        <v>2.8608479881620753E-3</v>
      </c>
      <c r="I96" s="2">
        <f t="shared" si="22"/>
        <v>0.96756305705314649</v>
      </c>
      <c r="J96" s="2">
        <f t="shared" si="23"/>
        <v>5.5376505432935368E-3</v>
      </c>
      <c r="K96" s="2">
        <f t="shared" si="26"/>
        <v>48.378152852657323</v>
      </c>
      <c r="L96" s="2">
        <f t="shared" si="26"/>
        <v>0.27688252716467682</v>
      </c>
      <c r="M96" s="2">
        <f t="shared" si="27"/>
        <v>48.378945186609073</v>
      </c>
      <c r="N96" s="2" t="str">
        <f t="shared" si="28"/>
        <v>48.3781528526573+0.276882527164677i</v>
      </c>
      <c r="O96" s="2" t="str">
        <f t="shared" si="29"/>
        <v>50</v>
      </c>
      <c r="P96" s="2" t="str">
        <f t="shared" si="30"/>
        <v>-1.6218471473427+0.276882527164677i</v>
      </c>
      <c r="Q96" s="2" t="str">
        <f t="shared" si="34"/>
        <v>98.3781528526573+0.276882527164677i</v>
      </c>
      <c r="R96" s="2" t="str">
        <f t="shared" si="31"/>
        <v>-0.0164777949322731+0.00286084798816208i</v>
      </c>
      <c r="S96" s="2">
        <f t="shared" si="32"/>
        <v>1.6724299000000453E-2</v>
      </c>
      <c r="T96" s="2">
        <f t="shared" si="33"/>
        <v>1.034017517127682</v>
      </c>
    </row>
    <row r="97" spans="1:20">
      <c r="A97">
        <v>28502500</v>
      </c>
      <c r="B97">
        <v>1.6927131000000002E-2</v>
      </c>
      <c r="C97">
        <v>169.80056239199999</v>
      </c>
      <c r="D97" s="2">
        <f t="shared" si="19"/>
        <v>28.502500000000001</v>
      </c>
      <c r="E97" s="2">
        <f t="shared" si="24"/>
        <v>1.0344371847373199</v>
      </c>
      <c r="F97" s="2">
        <f t="shared" si="25"/>
        <v>2.9635788854784582</v>
      </c>
      <c r="G97" s="2">
        <f t="shared" si="20"/>
        <v>-1.6659637407513965E-2</v>
      </c>
      <c r="H97" s="2">
        <f t="shared" si="21"/>
        <v>2.9973730734298618E-3</v>
      </c>
      <c r="I97" s="2">
        <f t="shared" si="22"/>
        <v>0.96720961680144768</v>
      </c>
      <c r="J97" s="2">
        <f t="shared" si="23"/>
        <v>5.7998379381214897E-3</v>
      </c>
      <c r="K97" s="2">
        <f t="shared" si="26"/>
        <v>48.360480840072384</v>
      </c>
      <c r="L97" s="2">
        <f t="shared" si="26"/>
        <v>0.28999189690607446</v>
      </c>
      <c r="M97" s="2">
        <f t="shared" si="27"/>
        <v>48.36135029528517</v>
      </c>
      <c r="N97" s="2" t="str">
        <f t="shared" si="28"/>
        <v>48.3604808400724+0.289991896906074i</v>
      </c>
      <c r="O97" s="2" t="str">
        <f t="shared" si="29"/>
        <v>50</v>
      </c>
      <c r="P97" s="2" t="str">
        <f t="shared" si="30"/>
        <v>-1.6395191599276+0.289991896906074i</v>
      </c>
      <c r="Q97" s="2" t="str">
        <f t="shared" si="34"/>
        <v>98.3604808400724+0.289991896906074i</v>
      </c>
      <c r="R97" s="2" t="str">
        <f t="shared" si="31"/>
        <v>-0.0166596374075137+0.00299737307342986i</v>
      </c>
      <c r="S97" s="2">
        <f t="shared" si="32"/>
        <v>1.6927130999999741E-2</v>
      </c>
      <c r="T97" s="2">
        <f t="shared" si="33"/>
        <v>1.0344371847373193</v>
      </c>
    </row>
    <row r="98" spans="1:20">
      <c r="A98">
        <v>28802000</v>
      </c>
      <c r="B98">
        <v>1.7159039000000001E-2</v>
      </c>
      <c r="C98">
        <v>169.47261546799999</v>
      </c>
      <c r="D98" s="2">
        <f t="shared" si="19"/>
        <v>28.802</v>
      </c>
      <c r="E98" s="2">
        <f t="shared" si="24"/>
        <v>1.0349172240085343</v>
      </c>
      <c r="F98" s="2">
        <f t="shared" si="25"/>
        <v>2.9578551318828703</v>
      </c>
      <c r="G98" s="2">
        <f t="shared" ref="G98:G102" si="35">B98*COS(F98)</f>
        <v>-1.6870212834865179E-2</v>
      </c>
      <c r="H98" s="2">
        <f t="shared" si="21"/>
        <v>3.1350499692781972E-3</v>
      </c>
      <c r="I98" s="2">
        <f t="shared" ref="I98:I102" si="36">(1-G98^2-H98^2)/((1-G98)^2+H98^2)</f>
        <v>0.966800644452802</v>
      </c>
      <c r="J98" s="2">
        <f t="shared" si="23"/>
        <v>6.0637220189371675E-3</v>
      </c>
      <c r="K98" s="2">
        <f t="shared" si="26"/>
        <v>48.340032222640097</v>
      </c>
      <c r="L98" s="2">
        <f t="shared" si="26"/>
        <v>0.30318610094685838</v>
      </c>
      <c r="M98" s="2">
        <f t="shared" si="27"/>
        <v>48.340982996808101</v>
      </c>
      <c r="N98" s="2" t="str">
        <f t="shared" si="28"/>
        <v>48.3400322226401+0.303186100946858i</v>
      </c>
      <c r="O98" s="2" t="str">
        <f t="shared" si="29"/>
        <v>50</v>
      </c>
      <c r="P98" s="2" t="str">
        <f t="shared" si="30"/>
        <v>-1.6599677773599+0.303186100946858i</v>
      </c>
      <c r="Q98" s="2" t="str">
        <f t="shared" si="34"/>
        <v>98.3400322226401+0.303186100946858i</v>
      </c>
      <c r="R98" s="2" t="str">
        <f t="shared" si="31"/>
        <v>-0.0168702128348652+0.00313504996927819i</v>
      </c>
      <c r="S98" s="2">
        <f t="shared" si="32"/>
        <v>1.7159039000000025E-2</v>
      </c>
      <c r="T98" s="2">
        <f t="shared" si="33"/>
        <v>1.0349172240085343</v>
      </c>
    </row>
    <row r="99" spans="1:20">
      <c r="A99">
        <v>29101500</v>
      </c>
      <c r="B99">
        <v>1.7393697999999999E-2</v>
      </c>
      <c r="C99">
        <v>169.295333529</v>
      </c>
      <c r="D99" s="2">
        <f t="shared" si="19"/>
        <v>29.101500000000001</v>
      </c>
      <c r="E99" s="2">
        <f t="shared" si="24"/>
        <v>1.0354031883666872</v>
      </c>
      <c r="F99" s="2">
        <f t="shared" si="25"/>
        <v>2.9547609783430011</v>
      </c>
      <c r="G99" s="2">
        <f t="shared" si="35"/>
        <v>-1.7091007155566211E-2</v>
      </c>
      <c r="H99" s="2">
        <f t="shared" si="21"/>
        <v>3.2308210293342595E-3</v>
      </c>
      <c r="I99" s="2">
        <f t="shared" si="36"/>
        <v>0.96637253248312094</v>
      </c>
      <c r="J99" s="2">
        <f t="shared" si="23"/>
        <v>6.246243143195964E-3</v>
      </c>
      <c r="K99" s="2">
        <f t="shared" si="26"/>
        <v>48.318626624156046</v>
      </c>
      <c r="L99" s="2">
        <f t="shared" si="26"/>
        <v>0.31231215715979821</v>
      </c>
      <c r="M99" s="2">
        <f t="shared" si="27"/>
        <v>48.319635943662817</v>
      </c>
      <c r="N99" s="2" t="str">
        <f t="shared" si="28"/>
        <v>48.318626624156+0.312312157159798i</v>
      </c>
      <c r="O99" s="2" t="str">
        <f t="shared" si="29"/>
        <v>50</v>
      </c>
      <c r="P99" s="2" t="str">
        <f t="shared" si="30"/>
        <v>-1.681373375844+0.312312157159798i</v>
      </c>
      <c r="Q99" s="2" t="str">
        <f t="shared" si="34"/>
        <v>98.318626624156+0.312312157159798i</v>
      </c>
      <c r="R99" s="2" t="str">
        <f t="shared" si="31"/>
        <v>-0.0170910071555666+0.00323082102933426i</v>
      </c>
      <c r="S99" s="2">
        <f t="shared" si="32"/>
        <v>1.7393698000000381E-2</v>
      </c>
      <c r="T99" s="2">
        <f t="shared" si="33"/>
        <v>1.0354031883666881</v>
      </c>
    </row>
    <row r="100" spans="1:20">
      <c r="A100">
        <v>29401000</v>
      </c>
      <c r="B100">
        <v>1.7675241000000001E-2</v>
      </c>
      <c r="C100">
        <v>168.91320061499999</v>
      </c>
      <c r="D100" s="2">
        <f t="shared" si="19"/>
        <v>29.401</v>
      </c>
      <c r="E100" s="2">
        <f t="shared" si="24"/>
        <v>1.0359865529969809</v>
      </c>
      <c r="F100" s="2">
        <f t="shared" si="25"/>
        <v>2.9480915008134607</v>
      </c>
      <c r="G100" s="2">
        <f t="shared" si="35"/>
        <v>-1.7345367869241107E-2</v>
      </c>
      <c r="H100" s="2">
        <f t="shared" si="21"/>
        <v>3.3988759743155202E-3</v>
      </c>
      <c r="I100" s="2">
        <f t="shared" si="36"/>
        <v>0.96587878594254128</v>
      </c>
      <c r="J100" s="2">
        <f t="shared" si="23"/>
        <v>6.5678562904858814E-3</v>
      </c>
      <c r="K100" s="2">
        <f t="shared" si="26"/>
        <v>48.293939297127068</v>
      </c>
      <c r="L100" s="2">
        <f t="shared" si="26"/>
        <v>0.32839281452429409</v>
      </c>
      <c r="M100" s="2">
        <f t="shared" si="27"/>
        <v>48.295055799483507</v>
      </c>
      <c r="N100" s="2" t="str">
        <f t="shared" si="28"/>
        <v>48.2939392971271+0.328392814524294i</v>
      </c>
      <c r="O100" s="2" t="str">
        <f t="shared" si="29"/>
        <v>50</v>
      </c>
      <c r="P100" s="2" t="str">
        <f t="shared" si="30"/>
        <v>-1.7060607028729+0.328392814524294i</v>
      </c>
      <c r="Q100" s="2" t="str">
        <f t="shared" si="34"/>
        <v>98.2939392971271+0.328392814524294i</v>
      </c>
      <c r="R100" s="2" t="str">
        <f t="shared" si="31"/>
        <v>-0.0173453678692406+0.00339887597431552i</v>
      </c>
      <c r="S100" s="2">
        <f t="shared" si="32"/>
        <v>1.7675240999999502E-2</v>
      </c>
      <c r="T100" s="2">
        <f t="shared" si="33"/>
        <v>1.0359865529969798</v>
      </c>
    </row>
    <row r="101" spans="1:20">
      <c r="A101">
        <v>29700500</v>
      </c>
      <c r="B101">
        <v>1.7895774E-2</v>
      </c>
      <c r="C101">
        <v>168.63304103999999</v>
      </c>
      <c r="D101" s="2">
        <f t="shared" si="19"/>
        <v>29.700500000000002</v>
      </c>
      <c r="E101" s="2">
        <f t="shared" si="24"/>
        <v>1.0364437368789003</v>
      </c>
      <c r="F101" s="2">
        <f t="shared" si="25"/>
        <v>2.9432017937987225</v>
      </c>
      <c r="G101" s="2">
        <f t="shared" si="35"/>
        <v>-1.7544748315197721E-2</v>
      </c>
      <c r="H101" s="2">
        <f t="shared" si="21"/>
        <v>3.5271140632878242E-3</v>
      </c>
      <c r="I101" s="2">
        <f t="shared" si="36"/>
        <v>0.96549190897648163</v>
      </c>
      <c r="J101" s="2">
        <f t="shared" si="23"/>
        <v>6.812982097257057E-3</v>
      </c>
      <c r="K101" s="2">
        <f t="shared" si="26"/>
        <v>48.27459544882408</v>
      </c>
      <c r="L101" s="2">
        <f t="shared" si="26"/>
        <v>0.34064910486285283</v>
      </c>
      <c r="M101" s="2">
        <f t="shared" si="27"/>
        <v>48.27579732702786</v>
      </c>
      <c r="N101" s="2" t="str">
        <f t="shared" si="28"/>
        <v>48.2745954488241+0.340649104862853i</v>
      </c>
      <c r="O101" s="2" t="str">
        <f t="shared" si="29"/>
        <v>50</v>
      </c>
      <c r="P101" s="2" t="str">
        <f t="shared" si="30"/>
        <v>-1.7254045511759+0.340649104862853i</v>
      </c>
      <c r="Q101" s="2" t="str">
        <f t="shared" si="34"/>
        <v>98.2745954488241+0.340649104862853i</v>
      </c>
      <c r="R101" s="2" t="str">
        <f t="shared" si="31"/>
        <v>-0.0175447483151977+0.00352711406328782i</v>
      </c>
      <c r="S101" s="2">
        <f t="shared" si="32"/>
        <v>1.7895773999999979E-2</v>
      </c>
      <c r="T101" s="2">
        <f t="shared" si="33"/>
        <v>1.0364437368789003</v>
      </c>
    </row>
    <row r="102" spans="1:20">
      <c r="A102">
        <v>30000000</v>
      </c>
      <c r="B102">
        <v>1.8156920999999999E-2</v>
      </c>
      <c r="C102">
        <v>168.600845548</v>
      </c>
      <c r="D102" s="2">
        <f t="shared" si="19"/>
        <v>30</v>
      </c>
      <c r="E102" s="2">
        <f t="shared" si="24"/>
        <v>1.036985382671318</v>
      </c>
      <c r="F102" s="2">
        <f t="shared" si="25"/>
        <v>2.9426398764590229</v>
      </c>
      <c r="G102" s="2">
        <f t="shared" si="35"/>
        <v>-1.779875923702717E-2</v>
      </c>
      <c r="H102" s="2">
        <f t="shared" si="21"/>
        <v>3.5885860478161837E-3</v>
      </c>
      <c r="I102" s="2">
        <f t="shared" si="36"/>
        <v>0.96500056538186119</v>
      </c>
      <c r="J102" s="2">
        <f t="shared" si="23"/>
        <v>6.9282591955273495E-3</v>
      </c>
      <c r="K102" s="2">
        <f t="shared" si="26"/>
        <v>48.250028269093058</v>
      </c>
      <c r="L102" s="2">
        <f t="shared" si="26"/>
        <v>0.34641295977636749</v>
      </c>
      <c r="M102" s="2">
        <f t="shared" si="27"/>
        <v>48.251271795746277</v>
      </c>
      <c r="N102" s="2" t="str">
        <f t="shared" si="28"/>
        <v>48.2500282690931+0.346412959776367i</v>
      </c>
      <c r="O102" s="2" t="str">
        <f t="shared" si="29"/>
        <v>50</v>
      </c>
      <c r="P102" s="2" t="str">
        <f t="shared" si="30"/>
        <v>-1.7499717309069+0.346412959776367i</v>
      </c>
      <c r="Q102" s="2" t="str">
        <f t="shared" si="34"/>
        <v>98.2500282690931+0.346412959776367i</v>
      </c>
      <c r="R102" s="2" t="str">
        <f t="shared" si="31"/>
        <v>-0.0177987592370268+0.00358858604781618i</v>
      </c>
      <c r="S102" s="2">
        <f t="shared" si="32"/>
        <v>1.8156920999999632E-2</v>
      </c>
      <c r="T102" s="2">
        <f t="shared" si="33"/>
        <v>1.0369853826713171</v>
      </c>
    </row>
  </sheetData>
  <phoneticPr fontId="18"/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36376-954C-4306-A915-F703B533801A}">
  <dimension ref="A1:M102"/>
  <sheetViews>
    <sheetView workbookViewId="0">
      <selection activeCell="D3" sqref="D3"/>
    </sheetView>
  </sheetViews>
  <sheetFormatPr defaultRowHeight="18.75"/>
  <cols>
    <col min="4" max="4" width="6.875" bestFit="1" customWidth="1"/>
    <col min="5" max="5" width="15" bestFit="1" customWidth="1"/>
    <col min="6" max="6" width="13.875" bestFit="1" customWidth="1"/>
    <col min="7" max="7" width="20.625" bestFit="1" customWidth="1"/>
    <col min="8" max="8" width="20.125" bestFit="1" customWidth="1"/>
  </cols>
  <sheetData>
    <row r="1" spans="1:13">
      <c r="A1" t="s">
        <v>0</v>
      </c>
      <c r="B1" t="s">
        <v>23</v>
      </c>
      <c r="C1" t="s">
        <v>24</v>
      </c>
      <c r="D1" s="1" t="s">
        <v>2</v>
      </c>
      <c r="E1" s="1" t="s">
        <v>11</v>
      </c>
      <c r="F1" s="1" t="s">
        <v>3</v>
      </c>
      <c r="G1" s="1" t="s">
        <v>13</v>
      </c>
      <c r="H1" s="1" t="s">
        <v>14</v>
      </c>
      <c r="I1" s="1" t="s">
        <v>4</v>
      </c>
      <c r="J1" s="1" t="s">
        <v>5</v>
      </c>
      <c r="K1" s="1" t="s">
        <v>6</v>
      </c>
      <c r="L1" s="1" t="s">
        <v>7</v>
      </c>
      <c r="M1" s="1" t="s">
        <v>15</v>
      </c>
    </row>
    <row r="2" spans="1:13">
      <c r="A2">
        <v>50000</v>
      </c>
      <c r="B2">
        <v>0.37416896199999999</v>
      </c>
      <c r="C2">
        <v>113.29823621</v>
      </c>
      <c r="D2" s="2">
        <f>A2/10^6</f>
        <v>0.05</v>
      </c>
      <c r="E2" s="2">
        <f>(1+B2)/(1-B2)</f>
        <v>2.1957507355204071</v>
      </c>
      <c r="F2" s="2">
        <f>C2/180*PI()</f>
        <v>1.9774272585667614</v>
      </c>
      <c r="G2" s="2">
        <f t="shared" ref="G2:G65" si="0">B2*COS(F2)</f>
        <v>-0.14799027101856815</v>
      </c>
      <c r="H2" s="2">
        <f>B2*SIN(F2)</f>
        <v>0.34365868504667274</v>
      </c>
      <c r="I2" s="2">
        <f t="shared" ref="I2:I65" si="1">(1-G2^2-H2^2)/((1-G2)^2+H2^2)</f>
        <v>0.5988912231748158</v>
      </c>
      <c r="J2" s="2">
        <f t="shared" ref="J2:J65" si="2">2*H2/((1-G2)^2+H2^2)</f>
        <v>0.47863894769891818</v>
      </c>
      <c r="K2" s="2">
        <f>I2*50</f>
        <v>29.94456115874079</v>
      </c>
      <c r="L2" s="2">
        <f>J2*50</f>
        <v>23.931947384945911</v>
      </c>
      <c r="M2" s="2">
        <f>SQRT(K2^2+L2^2)</f>
        <v>38.332947298967071</v>
      </c>
    </row>
    <row r="3" spans="1:13">
      <c r="A3">
        <v>349500</v>
      </c>
      <c r="B3">
        <v>5.8769994999999998E-2</v>
      </c>
      <c r="C3">
        <v>99.294152972999996</v>
      </c>
      <c r="D3" s="2">
        <f t="shared" ref="D2:D65" si="3">A3/10^6</f>
        <v>0.34949999999999998</v>
      </c>
      <c r="E3" s="2">
        <f t="shared" ref="E3:E66" si="4">(1+B3)/(1-B3)</f>
        <v>1.1248791362107076</v>
      </c>
      <c r="F3" s="2">
        <f t="shared" ref="F3:F66" si="5">C3/180*PI()</f>
        <v>1.7330098973577663</v>
      </c>
      <c r="G3" s="2">
        <f t="shared" si="0"/>
        <v>-9.4915370707321142E-3</v>
      </c>
      <c r="H3" s="2">
        <f t="shared" ref="H3:H66" si="6">B3*SIN(F3)</f>
        <v>5.7998474431099845E-2</v>
      </c>
      <c r="I3" s="2">
        <f t="shared" si="1"/>
        <v>0.97467726705010505</v>
      </c>
      <c r="J3" s="2">
        <f t="shared" si="2"/>
        <v>0.11345144043010932</v>
      </c>
      <c r="K3" s="2">
        <f t="shared" ref="K3:L66" si="7">I3*50</f>
        <v>48.733863352505253</v>
      </c>
      <c r="L3" s="2">
        <f t="shared" si="7"/>
        <v>5.6725720215054665</v>
      </c>
      <c r="M3" s="2">
        <f t="shared" ref="M3:M66" si="8">SQRT(K3^2+L3^2)</f>
        <v>49.062893418548207</v>
      </c>
    </row>
    <row r="4" spans="1:13">
      <c r="A4">
        <v>649000</v>
      </c>
      <c r="B4">
        <v>3.2057370000000002E-2</v>
      </c>
      <c r="C4">
        <v>102.327612605</v>
      </c>
      <c r="D4" s="2">
        <f t="shared" si="3"/>
        <v>0.64900000000000002</v>
      </c>
      <c r="E4" s="2">
        <f t="shared" si="4"/>
        <v>1.0662381612430893</v>
      </c>
      <c r="F4" s="2">
        <f t="shared" si="5"/>
        <v>1.7859537556625016</v>
      </c>
      <c r="G4" s="2">
        <f t="shared" si="0"/>
        <v>-6.8442879237627903E-3</v>
      </c>
      <c r="H4" s="2">
        <f t="shared" si="6"/>
        <v>3.1318216649955266E-2</v>
      </c>
      <c r="I4" s="2">
        <f t="shared" si="1"/>
        <v>0.98448440558879957</v>
      </c>
      <c r="J4" s="2">
        <f t="shared" si="2"/>
        <v>6.1728028155028584E-2</v>
      </c>
      <c r="K4" s="2">
        <f t="shared" si="7"/>
        <v>49.224220279439976</v>
      </c>
      <c r="L4" s="2">
        <f t="shared" si="7"/>
        <v>3.086401407751429</v>
      </c>
      <c r="M4" s="2">
        <f t="shared" si="8"/>
        <v>49.320885391166684</v>
      </c>
    </row>
    <row r="5" spans="1:13">
      <c r="A5">
        <v>948500</v>
      </c>
      <c r="B5">
        <v>2.2093549000000001E-2</v>
      </c>
      <c r="C5">
        <v>106.34534457300001</v>
      </c>
      <c r="D5" s="2">
        <f t="shared" si="3"/>
        <v>0.94850000000000001</v>
      </c>
      <c r="E5" s="2">
        <f t="shared" si="4"/>
        <v>1.0451854039359436</v>
      </c>
      <c r="F5" s="2">
        <f t="shared" si="5"/>
        <v>1.8560764069667333</v>
      </c>
      <c r="G5" s="2">
        <f t="shared" si="0"/>
        <v>-6.2177040359082392E-3</v>
      </c>
      <c r="H5" s="2">
        <f t="shared" si="6"/>
        <v>2.1200591122354381E-2</v>
      </c>
      <c r="I5" s="2">
        <f t="shared" si="1"/>
        <v>0.98675945671120857</v>
      </c>
      <c r="J5" s="2">
        <f t="shared" si="2"/>
        <v>4.1860200562225586E-2</v>
      </c>
      <c r="K5" s="2">
        <f t="shared" si="7"/>
        <v>49.337972835560429</v>
      </c>
      <c r="L5" s="2">
        <f t="shared" si="7"/>
        <v>2.0930100281112791</v>
      </c>
      <c r="M5" s="2">
        <f t="shared" si="8"/>
        <v>49.382347600132107</v>
      </c>
    </row>
    <row r="6" spans="1:13">
      <c r="A6">
        <v>1248000</v>
      </c>
      <c r="B6">
        <v>1.6894751E-2</v>
      </c>
      <c r="C6">
        <v>110.927498187</v>
      </c>
      <c r="D6" s="2">
        <f t="shared" si="3"/>
        <v>1.248</v>
      </c>
      <c r="E6" s="2">
        <f t="shared" si="4"/>
        <v>1.0343701775922467</v>
      </c>
      <c r="F6" s="2">
        <f t="shared" si="5"/>
        <v>1.9360500743631905</v>
      </c>
      <c r="G6" s="2">
        <f t="shared" si="0"/>
        <v>-6.0345738460391334E-3</v>
      </c>
      <c r="H6" s="2">
        <f>B6*SIN(F6)</f>
        <v>1.5780257597666186E-2</v>
      </c>
      <c r="I6" s="2">
        <f t="shared" si="1"/>
        <v>0.98751424336817439</v>
      </c>
      <c r="J6" s="2">
        <f t="shared" si="2"/>
        <v>3.1175356746914521E-2</v>
      </c>
      <c r="K6" s="2">
        <f t="shared" si="7"/>
        <v>49.375712168408718</v>
      </c>
      <c r="L6" s="2">
        <f t="shared" si="7"/>
        <v>1.5587678373457261</v>
      </c>
      <c r="M6" s="2">
        <f t="shared" si="8"/>
        <v>49.400310821980547</v>
      </c>
    </row>
    <row r="7" spans="1:13">
      <c r="A7">
        <v>1547500</v>
      </c>
      <c r="B7">
        <v>1.3746398E-2</v>
      </c>
      <c r="C7">
        <v>116.50526857200001</v>
      </c>
      <c r="D7" s="2">
        <f>A7/10^6</f>
        <v>1.5475000000000001</v>
      </c>
      <c r="E7" s="2">
        <f t="shared" si="4"/>
        <v>1.0278759904595005</v>
      </c>
      <c r="F7" s="2">
        <f t="shared" si="5"/>
        <v>2.0334005325016724</v>
      </c>
      <c r="G7" s="2">
        <f t="shared" si="0"/>
        <v>-6.1347439284244682E-3</v>
      </c>
      <c r="H7" s="2">
        <f t="shared" si="6"/>
        <v>1.2301559856663022E-2</v>
      </c>
      <c r="I7" s="2">
        <f t="shared" si="1"/>
        <v>0.98750821354064133</v>
      </c>
      <c r="J7" s="2">
        <f t="shared" si="2"/>
        <v>2.4300374678462452E-2</v>
      </c>
      <c r="K7" s="2">
        <f t="shared" si="7"/>
        <v>49.375410677032065</v>
      </c>
      <c r="L7" s="2">
        <f t="shared" si="7"/>
        <v>1.2150187339231227</v>
      </c>
      <c r="M7" s="2">
        <f t="shared" si="8"/>
        <v>49.390357865167935</v>
      </c>
    </row>
    <row r="8" spans="1:13">
      <c r="A8">
        <v>1847000</v>
      </c>
      <c r="B8">
        <v>1.1888853E-2</v>
      </c>
      <c r="C8">
        <v>122.726813604</v>
      </c>
      <c r="D8" s="2">
        <f t="shared" si="3"/>
        <v>1.847</v>
      </c>
      <c r="E8" s="2">
        <f t="shared" si="4"/>
        <v>1.024063796944495</v>
      </c>
      <c r="F8" s="2">
        <f t="shared" si="5"/>
        <v>2.1419869778711682</v>
      </c>
      <c r="G8" s="2">
        <f t="shared" si="0"/>
        <v>-6.4275190598582109E-3</v>
      </c>
      <c r="H8" s="2">
        <f t="shared" si="6"/>
        <v>1.000159109295958E-2</v>
      </c>
      <c r="I8" s="2">
        <f t="shared" si="1"/>
        <v>0.98703082459896996</v>
      </c>
      <c r="J8" s="2">
        <f t="shared" si="2"/>
        <v>1.9746548480023423E-2</v>
      </c>
      <c r="K8" s="2">
        <f t="shared" si="7"/>
        <v>49.351541229948495</v>
      </c>
      <c r="L8" s="2">
        <f t="shared" si="7"/>
        <v>0.98732742400117113</v>
      </c>
      <c r="M8" s="2">
        <f t="shared" si="8"/>
        <v>49.361416483053759</v>
      </c>
    </row>
    <row r="9" spans="1:13">
      <c r="A9">
        <v>2146500</v>
      </c>
      <c r="B9">
        <v>1.0816087E-2</v>
      </c>
      <c r="C9">
        <v>128.48476720400001</v>
      </c>
      <c r="D9" s="2">
        <f t="shared" si="3"/>
        <v>2.1465000000000001</v>
      </c>
      <c r="E9" s="2">
        <f t="shared" si="4"/>
        <v>1.0218687078466471</v>
      </c>
      <c r="F9" s="2">
        <f t="shared" si="5"/>
        <v>2.2424822263682289</v>
      </c>
      <c r="G9" s="2">
        <f t="shared" si="0"/>
        <v>-6.7309217694822175E-3</v>
      </c>
      <c r="H9" s="2">
        <f t="shared" si="6"/>
        <v>8.4665477099393569E-3</v>
      </c>
      <c r="I9" s="2">
        <f t="shared" si="1"/>
        <v>0.98648766273295896</v>
      </c>
      <c r="J9" s="2">
        <f t="shared" si="2"/>
        <v>1.6706244149303686E-2</v>
      </c>
      <c r="K9" s="2">
        <f t="shared" si="7"/>
        <v>49.324383136647945</v>
      </c>
      <c r="L9" s="2">
        <f t="shared" si="7"/>
        <v>0.83531220746518431</v>
      </c>
      <c r="M9" s="2">
        <f t="shared" si="8"/>
        <v>49.33145566770537</v>
      </c>
    </row>
    <row r="10" spans="1:13">
      <c r="A10">
        <v>2446000</v>
      </c>
      <c r="B10">
        <v>1.0191614999999999E-2</v>
      </c>
      <c r="C10">
        <v>133.009389785</v>
      </c>
      <c r="D10" s="2">
        <f t="shared" si="3"/>
        <v>2.4460000000000002</v>
      </c>
      <c r="E10" s="2">
        <f t="shared" si="4"/>
        <v>1.0205931070183853</v>
      </c>
      <c r="F10" s="2">
        <f t="shared" si="5"/>
        <v>2.3214517878167626</v>
      </c>
      <c r="G10" s="2">
        <f t="shared" si="0"/>
        <v>-6.9518861512202143E-3</v>
      </c>
      <c r="H10" s="2">
        <f t="shared" si="6"/>
        <v>7.4525361621865073E-3</v>
      </c>
      <c r="I10" s="2">
        <f t="shared" si="1"/>
        <v>0.98608342801371385</v>
      </c>
      <c r="J10" s="2">
        <f t="shared" si="2"/>
        <v>1.4699171600904807E-2</v>
      </c>
      <c r="K10" s="2">
        <f t="shared" si="7"/>
        <v>49.304171400685689</v>
      </c>
      <c r="L10" s="2">
        <f t="shared" si="7"/>
        <v>0.73495858004524039</v>
      </c>
      <c r="M10" s="2">
        <f t="shared" si="8"/>
        <v>49.309648970790441</v>
      </c>
    </row>
    <row r="11" spans="1:13">
      <c r="A11">
        <v>2745500</v>
      </c>
      <c r="B11">
        <v>9.7345799999999996E-3</v>
      </c>
      <c r="C11">
        <v>136.91333849399999</v>
      </c>
      <c r="D11" s="2">
        <f t="shared" si="3"/>
        <v>2.7454999999999998</v>
      </c>
      <c r="E11" s="2">
        <f t="shared" si="4"/>
        <v>1.019660547169263</v>
      </c>
      <c r="F11" s="2">
        <f t="shared" si="5"/>
        <v>2.3895885466177944</v>
      </c>
      <c r="G11" s="2">
        <f t="shared" si="0"/>
        <v>-7.1093713483769251E-3</v>
      </c>
      <c r="H11" s="2">
        <f t="shared" si="6"/>
        <v>6.6497283258248425E-3</v>
      </c>
      <c r="I11" s="2">
        <f t="shared" si="1"/>
        <v>0.9857950557446874</v>
      </c>
      <c r="J11" s="2">
        <f t="shared" si="2"/>
        <v>1.3111781110515083E-2</v>
      </c>
      <c r="K11" s="2">
        <f t="shared" si="7"/>
        <v>49.28975278723437</v>
      </c>
      <c r="L11" s="2">
        <f t="shared" si="7"/>
        <v>0.65558905552575408</v>
      </c>
      <c r="M11" s="2">
        <f t="shared" si="8"/>
        <v>49.294112496690751</v>
      </c>
    </row>
    <row r="12" spans="1:13">
      <c r="A12">
        <v>3045000</v>
      </c>
      <c r="B12">
        <v>9.4387849999999999E-3</v>
      </c>
      <c r="C12">
        <v>139.74386294300001</v>
      </c>
      <c r="D12" s="2">
        <f t="shared" si="3"/>
        <v>3.0449999999999999</v>
      </c>
      <c r="E12" s="2">
        <f t="shared" si="4"/>
        <v>1.0190574491653197</v>
      </c>
      <c r="F12" s="2">
        <f t="shared" si="5"/>
        <v>2.4389905178110434</v>
      </c>
      <c r="G12" s="2">
        <f t="shared" si="0"/>
        <v>-7.2033339109245009E-3</v>
      </c>
      <c r="H12" s="2">
        <f t="shared" si="6"/>
        <v>6.0993969246106727E-3</v>
      </c>
      <c r="I12" s="2">
        <f t="shared" si="1"/>
        <v>0.98562354842351019</v>
      </c>
      <c r="J12" s="2">
        <f t="shared" si="2"/>
        <v>1.2024489749911785E-2</v>
      </c>
      <c r="K12" s="2">
        <f t="shared" si="7"/>
        <v>49.281177421175506</v>
      </c>
      <c r="L12" s="2">
        <f t="shared" si="7"/>
        <v>0.60122448749558921</v>
      </c>
      <c r="M12" s="2">
        <f t="shared" si="8"/>
        <v>49.284844718247236</v>
      </c>
    </row>
    <row r="13" spans="1:13">
      <c r="A13">
        <v>3344500</v>
      </c>
      <c r="B13">
        <v>9.1626680000000005E-3</v>
      </c>
      <c r="C13">
        <v>142.34987945200001</v>
      </c>
      <c r="D13" s="2">
        <f t="shared" si="3"/>
        <v>3.3445</v>
      </c>
      <c r="E13" s="2">
        <f t="shared" si="4"/>
        <v>1.0184947976909695</v>
      </c>
      <c r="F13" s="2">
        <f t="shared" si="5"/>
        <v>2.4844740862544215</v>
      </c>
      <c r="G13" s="2">
        <f t="shared" si="0"/>
        <v>-7.2545937408368261E-3</v>
      </c>
      <c r="H13" s="2">
        <f t="shared" si="6"/>
        <v>5.5969057999608277E-3</v>
      </c>
      <c r="I13" s="2">
        <f t="shared" si="1"/>
        <v>0.98553400782605138</v>
      </c>
      <c r="J13" s="2">
        <f t="shared" si="2"/>
        <v>1.1032808262654984E-2</v>
      </c>
      <c r="K13" s="2">
        <f t="shared" si="7"/>
        <v>49.276700391302569</v>
      </c>
      <c r="L13" s="2">
        <f t="shared" si="7"/>
        <v>0.55164041313274925</v>
      </c>
      <c r="M13" s="2">
        <f t="shared" si="8"/>
        <v>49.279788033225145</v>
      </c>
    </row>
    <row r="14" spans="1:13">
      <c r="A14">
        <v>3644000</v>
      </c>
      <c r="B14">
        <v>8.9654509999999993E-3</v>
      </c>
      <c r="C14">
        <v>144.40017874</v>
      </c>
      <c r="D14" s="2">
        <f t="shared" si="3"/>
        <v>3.6440000000000001</v>
      </c>
      <c r="E14" s="2">
        <f t="shared" si="4"/>
        <v>1.0180931149353905</v>
      </c>
      <c r="F14" s="2">
        <f t="shared" si="5"/>
        <v>2.5202585594813165</v>
      </c>
      <c r="G14" s="2">
        <f t="shared" si="0"/>
        <v>-7.2898313123789067E-3</v>
      </c>
      <c r="H14" s="2">
        <f t="shared" si="6"/>
        <v>5.2189722235763047E-3</v>
      </c>
      <c r="I14" s="2">
        <f t="shared" si="1"/>
        <v>0.98547255175251258</v>
      </c>
      <c r="J14" s="2">
        <f t="shared" si="2"/>
        <v>1.0287134622186063E-2</v>
      </c>
      <c r="K14" s="2">
        <f t="shared" si="7"/>
        <v>49.273627587625626</v>
      </c>
      <c r="L14" s="2">
        <f t="shared" si="7"/>
        <v>0.51435673110930313</v>
      </c>
      <c r="M14" s="2">
        <f t="shared" si="8"/>
        <v>49.276312143776131</v>
      </c>
    </row>
    <row r="15" spans="1:13">
      <c r="A15">
        <v>3943500</v>
      </c>
      <c r="B15">
        <v>8.7555270000000008E-3</v>
      </c>
      <c r="C15">
        <v>146.272192053</v>
      </c>
      <c r="D15" s="2">
        <f t="shared" si="3"/>
        <v>3.9434999999999998</v>
      </c>
      <c r="E15" s="2">
        <f t="shared" si="4"/>
        <v>1.0176657267475124</v>
      </c>
      <c r="F15" s="2">
        <f t="shared" si="5"/>
        <v>2.552931355434334</v>
      </c>
      <c r="G15" s="2">
        <f t="shared" si="0"/>
        <v>-7.2818381600616086E-3</v>
      </c>
      <c r="H15" s="2">
        <f t="shared" si="6"/>
        <v>4.8614901067882037E-3</v>
      </c>
      <c r="I15" s="2">
        <f t="shared" si="1"/>
        <v>0.98549535800002952</v>
      </c>
      <c r="J15" s="2">
        <f t="shared" si="2"/>
        <v>9.5826864679925128E-3</v>
      </c>
      <c r="K15" s="2">
        <f t="shared" si="7"/>
        <v>49.274767900001478</v>
      </c>
      <c r="L15" s="2">
        <f t="shared" si="7"/>
        <v>0.47913432339962564</v>
      </c>
      <c r="M15" s="2">
        <f t="shared" si="8"/>
        <v>49.277097330290019</v>
      </c>
    </row>
    <row r="16" spans="1:13">
      <c r="A16">
        <v>4243000</v>
      </c>
      <c r="B16">
        <v>8.6287770000000007E-3</v>
      </c>
      <c r="C16">
        <v>147.92439675599999</v>
      </c>
      <c r="D16" s="2">
        <f t="shared" si="3"/>
        <v>4.2430000000000003</v>
      </c>
      <c r="E16" s="2">
        <f t="shared" si="4"/>
        <v>1.0174077616937243</v>
      </c>
      <c r="F16" s="2">
        <f t="shared" si="5"/>
        <v>2.581767767418619</v>
      </c>
      <c r="G16" s="2">
        <f t="shared" si="0"/>
        <v>-7.3115779349502393E-3</v>
      </c>
      <c r="H16" s="2">
        <f t="shared" si="6"/>
        <v>4.5822069591931148E-3</v>
      </c>
      <c r="I16" s="2">
        <f t="shared" si="1"/>
        <v>0.98544190181868074</v>
      </c>
      <c r="J16" s="2">
        <f t="shared" si="2"/>
        <v>9.0316699409313059E-3</v>
      </c>
      <c r="K16" s="2">
        <f t="shared" si="7"/>
        <v>49.272095090934037</v>
      </c>
      <c r="L16" s="2">
        <f t="shared" si="7"/>
        <v>0.45158349704656531</v>
      </c>
      <c r="M16" s="2">
        <f t="shared" si="8"/>
        <v>49.274164450600793</v>
      </c>
    </row>
    <row r="17" spans="1:13">
      <c r="A17">
        <v>4542500</v>
      </c>
      <c r="B17">
        <v>8.4612379999999994E-3</v>
      </c>
      <c r="C17">
        <v>149.21937934799999</v>
      </c>
      <c r="D17" s="2">
        <f t="shared" si="3"/>
        <v>4.5425000000000004</v>
      </c>
      <c r="E17" s="2">
        <f t="shared" si="4"/>
        <v>1.0170668829586311</v>
      </c>
      <c r="F17" s="2">
        <f t="shared" si="5"/>
        <v>2.6043694774050294</v>
      </c>
      <c r="G17" s="2">
        <f t="shared" si="0"/>
        <v>-7.2693291065589541E-3</v>
      </c>
      <c r="H17" s="2">
        <f t="shared" si="6"/>
        <v>4.3300580634881552E-3</v>
      </c>
      <c r="I17" s="2">
        <f t="shared" si="1"/>
        <v>0.98552957325329382</v>
      </c>
      <c r="J17" s="2">
        <f t="shared" si="2"/>
        <v>8.5354116228134429E-3</v>
      </c>
      <c r="K17" s="2">
        <f t="shared" si="7"/>
        <v>49.276478662664694</v>
      </c>
      <c r="L17" s="2">
        <f t="shared" si="7"/>
        <v>0.42677058114067212</v>
      </c>
      <c r="M17" s="2">
        <f t="shared" si="8"/>
        <v>49.278326701715187</v>
      </c>
    </row>
    <row r="18" spans="1:13">
      <c r="A18">
        <v>4842000</v>
      </c>
      <c r="B18">
        <v>8.354317E-3</v>
      </c>
      <c r="C18">
        <v>150.606064137</v>
      </c>
      <c r="D18" s="2">
        <f t="shared" si="3"/>
        <v>4.8419999999999996</v>
      </c>
      <c r="E18" s="2">
        <f t="shared" si="4"/>
        <v>1.0168493992223633</v>
      </c>
      <c r="F18" s="2">
        <f t="shared" si="5"/>
        <v>2.6285716926604024</v>
      </c>
      <c r="G18" s="2">
        <f t="shared" si="0"/>
        <v>-7.2788303760161965E-3</v>
      </c>
      <c r="H18" s="2">
        <f t="shared" si="6"/>
        <v>4.1003952118878638E-3</v>
      </c>
      <c r="I18" s="2">
        <f t="shared" si="1"/>
        <v>0.98551463406652584</v>
      </c>
      <c r="J18" s="2">
        <f t="shared" si="2"/>
        <v>8.0825630929029762E-3</v>
      </c>
      <c r="K18" s="2">
        <f t="shared" si="7"/>
        <v>49.275731703326294</v>
      </c>
      <c r="L18" s="2">
        <f t="shared" si="7"/>
        <v>0.40412815464514878</v>
      </c>
      <c r="M18" s="2">
        <f t="shared" si="8"/>
        <v>49.277388876274408</v>
      </c>
    </row>
    <row r="19" spans="1:13">
      <c r="A19">
        <v>5141500</v>
      </c>
      <c r="B19">
        <v>8.2512130000000003E-3</v>
      </c>
      <c r="C19">
        <v>151.61511428</v>
      </c>
      <c r="D19" s="2">
        <f t="shared" si="3"/>
        <v>5.1414999999999997</v>
      </c>
      <c r="E19" s="2">
        <f t="shared" si="4"/>
        <v>1.0166397239062115</v>
      </c>
      <c r="F19" s="2">
        <f t="shared" si="5"/>
        <v>2.646182939973472</v>
      </c>
      <c r="G19" s="2">
        <f t="shared" si="0"/>
        <v>-7.2592027405178079E-3</v>
      </c>
      <c r="H19" s="2">
        <f t="shared" si="6"/>
        <v>3.922561859732456E-3</v>
      </c>
      <c r="I19" s="2">
        <f t="shared" si="1"/>
        <v>0.98555611504159735</v>
      </c>
      <c r="J19" s="2">
        <f t="shared" si="2"/>
        <v>7.7323360918719955E-3</v>
      </c>
      <c r="K19" s="2">
        <f t="shared" si="7"/>
        <v>49.277805752079864</v>
      </c>
      <c r="L19" s="2">
        <f t="shared" si="7"/>
        <v>0.38661680459359976</v>
      </c>
      <c r="M19" s="2">
        <f t="shared" si="8"/>
        <v>49.279322360329886</v>
      </c>
    </row>
    <row r="20" spans="1:13">
      <c r="A20">
        <v>5441000</v>
      </c>
      <c r="B20">
        <v>8.1721799999999994E-3</v>
      </c>
      <c r="C20">
        <v>152.775586987</v>
      </c>
      <c r="D20" s="2">
        <f t="shared" si="3"/>
        <v>5.4409999999999998</v>
      </c>
      <c r="E20" s="2">
        <f t="shared" si="4"/>
        <v>1.0164790295960846</v>
      </c>
      <c r="F20" s="2">
        <f t="shared" si="5"/>
        <v>2.6664370095901533</v>
      </c>
      <c r="G20" s="2">
        <f t="shared" si="0"/>
        <v>-7.2668783937744003E-3</v>
      </c>
      <c r="H20" s="2">
        <f t="shared" si="6"/>
        <v>3.7385832025641449E-3</v>
      </c>
      <c r="I20" s="2">
        <f t="shared" si="1"/>
        <v>0.9855437433332479</v>
      </c>
      <c r="J20" s="2">
        <f t="shared" si="2"/>
        <v>7.3695667414570409E-3</v>
      </c>
      <c r="K20" s="2">
        <f t="shared" si="7"/>
        <v>49.277187166662394</v>
      </c>
      <c r="L20" s="2">
        <f t="shared" si="7"/>
        <v>0.36847833707285205</v>
      </c>
      <c r="M20" s="2">
        <f t="shared" si="8"/>
        <v>49.278564826333657</v>
      </c>
    </row>
    <row r="21" spans="1:13">
      <c r="A21">
        <v>5740500</v>
      </c>
      <c r="B21">
        <v>8.0807359999999998E-3</v>
      </c>
      <c r="C21">
        <v>153.99148438899999</v>
      </c>
      <c r="D21" s="2">
        <f t="shared" si="3"/>
        <v>5.7404999999999999</v>
      </c>
      <c r="E21" s="2">
        <f t="shared" si="4"/>
        <v>1.0162931325023645</v>
      </c>
      <c r="F21" s="2">
        <f t="shared" si="5"/>
        <v>2.6876584226214981</v>
      </c>
      <c r="G21" s="2">
        <f t="shared" si="0"/>
        <v>-7.2623908412278318E-3</v>
      </c>
      <c r="H21" s="2">
        <f t="shared" si="6"/>
        <v>3.5434409224574491E-3</v>
      </c>
      <c r="I21" s="2">
        <f t="shared" si="1"/>
        <v>0.98555537003535953</v>
      </c>
      <c r="J21" s="2">
        <f t="shared" si="2"/>
        <v>6.9849705657256634E-3</v>
      </c>
      <c r="K21" s="2">
        <f t="shared" si="7"/>
        <v>49.27776850176798</v>
      </c>
      <c r="L21" s="2">
        <f t="shared" si="7"/>
        <v>0.34924852828628317</v>
      </c>
      <c r="M21" s="2">
        <f t="shared" si="8"/>
        <v>49.279006108568652</v>
      </c>
    </row>
    <row r="22" spans="1:13">
      <c r="A22">
        <v>6040000</v>
      </c>
      <c r="B22">
        <v>7.9867960000000009E-3</v>
      </c>
      <c r="C22">
        <v>154.862731771</v>
      </c>
      <c r="D22" s="2">
        <f t="shared" si="3"/>
        <v>6.04</v>
      </c>
      <c r="E22" s="2">
        <f t="shared" si="4"/>
        <v>1.0161021969622896</v>
      </c>
      <c r="F22" s="2">
        <f t="shared" si="5"/>
        <v>2.7028645580367794</v>
      </c>
      <c r="G22" s="2">
        <f t="shared" si="0"/>
        <v>-7.2303879997549338E-3</v>
      </c>
      <c r="H22" s="2">
        <f t="shared" si="6"/>
        <v>3.3926979999133232E-3</v>
      </c>
      <c r="I22" s="2">
        <f t="shared" si="1"/>
        <v>0.98562050212998331</v>
      </c>
      <c r="J22" s="2">
        <f t="shared" si="2"/>
        <v>6.6882520488102297E-3</v>
      </c>
      <c r="K22" s="2">
        <f t="shared" si="7"/>
        <v>49.281025106499165</v>
      </c>
      <c r="L22" s="2">
        <f t="shared" si="7"/>
        <v>0.33441260244051146</v>
      </c>
      <c r="M22" s="2">
        <f t="shared" si="8"/>
        <v>49.282159726782183</v>
      </c>
    </row>
    <row r="23" spans="1:13">
      <c r="A23">
        <v>6339500</v>
      </c>
      <c r="B23">
        <v>7.9217639999999995E-3</v>
      </c>
      <c r="C23">
        <v>155.82054678599999</v>
      </c>
      <c r="D23" s="2">
        <f t="shared" si="3"/>
        <v>6.3395000000000001</v>
      </c>
      <c r="E23" s="2">
        <f t="shared" si="4"/>
        <v>1.0159700388790709</v>
      </c>
      <c r="F23" s="2">
        <f t="shared" si="5"/>
        <v>2.7195815836735679</v>
      </c>
      <c r="G23" s="2">
        <f t="shared" si="0"/>
        <v>-7.2267643514107235E-3</v>
      </c>
      <c r="H23" s="2">
        <f t="shared" si="6"/>
        <v>3.244722157731712E-3</v>
      </c>
      <c r="I23" s="2">
        <f t="shared" si="1"/>
        <v>0.985629567867784</v>
      </c>
      <c r="J23" s="2">
        <f t="shared" si="2"/>
        <v>6.3965896101426598E-3</v>
      </c>
      <c r="K23" s="2">
        <f t="shared" si="7"/>
        <v>49.2814783933892</v>
      </c>
      <c r="L23" s="2">
        <f t="shared" si="7"/>
        <v>0.319829480507133</v>
      </c>
      <c r="M23" s="2">
        <f t="shared" si="8"/>
        <v>49.282516205391623</v>
      </c>
    </row>
    <row r="24" spans="1:13">
      <c r="A24">
        <v>6639000</v>
      </c>
      <c r="B24">
        <v>7.8835450000000005E-3</v>
      </c>
      <c r="C24">
        <v>156.701849684</v>
      </c>
      <c r="D24" s="2">
        <f t="shared" si="3"/>
        <v>6.6390000000000002</v>
      </c>
      <c r="E24" s="2">
        <f t="shared" si="4"/>
        <v>1.0158923782793221</v>
      </c>
      <c r="F24" s="2">
        <f t="shared" si="5"/>
        <v>2.7349632209510357</v>
      </c>
      <c r="G24" s="2">
        <f t="shared" si="0"/>
        <v>-7.2407140419727695E-3</v>
      </c>
      <c r="H24" s="2">
        <f t="shared" si="6"/>
        <v>3.118067018106469E-3</v>
      </c>
      <c r="I24" s="2">
        <f t="shared" si="1"/>
        <v>0.98560364585717708</v>
      </c>
      <c r="J24" s="2">
        <f t="shared" si="2"/>
        <v>6.1467384636729704E-3</v>
      </c>
      <c r="K24" s="2">
        <f t="shared" si="7"/>
        <v>49.280182292858854</v>
      </c>
      <c r="L24" s="2">
        <f t="shared" si="7"/>
        <v>0.30733692318364852</v>
      </c>
      <c r="M24" s="2">
        <f t="shared" si="8"/>
        <v>49.281140640226162</v>
      </c>
    </row>
    <row r="25" spans="1:13">
      <c r="A25">
        <v>6938500</v>
      </c>
      <c r="B25">
        <v>7.8062970000000002E-3</v>
      </c>
      <c r="C25">
        <v>157.37531569999999</v>
      </c>
      <c r="D25" s="2">
        <f t="shared" si="3"/>
        <v>6.9385000000000003</v>
      </c>
      <c r="E25" s="2">
        <f t="shared" si="4"/>
        <v>1.0157354294355967</v>
      </c>
      <c r="F25" s="2">
        <f t="shared" si="5"/>
        <v>2.7467174203305245</v>
      </c>
      <c r="G25" s="2">
        <f t="shared" si="0"/>
        <v>-7.2055600454989308E-3</v>
      </c>
      <c r="H25" s="2">
        <f t="shared" si="6"/>
        <v>3.0030280190032265E-3</v>
      </c>
      <c r="I25" s="2">
        <f t="shared" si="1"/>
        <v>0.98567432536274935</v>
      </c>
      <c r="J25" s="2">
        <f t="shared" si="2"/>
        <v>5.9203760108416147E-3</v>
      </c>
      <c r="K25" s="2">
        <f t="shared" si="7"/>
        <v>49.283716268137468</v>
      </c>
      <c r="L25" s="2">
        <f t="shared" si="7"/>
        <v>0.29601880054208074</v>
      </c>
      <c r="M25" s="2">
        <f t="shared" si="8"/>
        <v>49.284605267046139</v>
      </c>
    </row>
    <row r="26" spans="1:13">
      <c r="A26">
        <v>7238000</v>
      </c>
      <c r="B26">
        <v>7.7822339999999999E-3</v>
      </c>
      <c r="C26">
        <v>158.42587052499999</v>
      </c>
      <c r="D26" s="2">
        <f t="shared" si="3"/>
        <v>7.2380000000000004</v>
      </c>
      <c r="E26" s="2">
        <f t="shared" si="4"/>
        <v>1.0156865443588519</v>
      </c>
      <c r="F26" s="2">
        <f t="shared" si="5"/>
        <v>2.7650530609994872</v>
      </c>
      <c r="G26" s="2">
        <f t="shared" si="0"/>
        <v>-7.2370309886512175E-3</v>
      </c>
      <c r="H26" s="2">
        <f t="shared" si="6"/>
        <v>2.8615639954503854E-3</v>
      </c>
      <c r="I26" s="2">
        <f t="shared" si="1"/>
        <v>0.98561390814305438</v>
      </c>
      <c r="J26" s="2">
        <f t="shared" si="2"/>
        <v>5.641136190982352E-3</v>
      </c>
      <c r="K26" s="2">
        <f t="shared" si="7"/>
        <v>49.28069540715272</v>
      </c>
      <c r="L26" s="2">
        <f t="shared" si="7"/>
        <v>0.2820568095491176</v>
      </c>
      <c r="M26" s="2">
        <f t="shared" si="8"/>
        <v>49.28150257303826</v>
      </c>
    </row>
    <row r="27" spans="1:13">
      <c r="A27">
        <v>7537500</v>
      </c>
      <c r="B27">
        <v>7.7353960000000003E-3</v>
      </c>
      <c r="C27">
        <v>159.29392555999999</v>
      </c>
      <c r="D27" s="2">
        <f t="shared" si="3"/>
        <v>7.5374999999999996</v>
      </c>
      <c r="E27" s="2">
        <f t="shared" si="4"/>
        <v>1.0155913976348994</v>
      </c>
      <c r="F27" s="2">
        <f t="shared" si="5"/>
        <v>2.780203479448752</v>
      </c>
      <c r="G27" s="2">
        <f t="shared" si="0"/>
        <v>-7.2357400893510544E-3</v>
      </c>
      <c r="H27" s="2">
        <f t="shared" si="6"/>
        <v>2.7350350338110853E-3</v>
      </c>
      <c r="I27" s="2">
        <f t="shared" si="1"/>
        <v>0.98561783885473164</v>
      </c>
      <c r="J27" s="2">
        <f t="shared" si="2"/>
        <v>5.3917212593609801E-3</v>
      </c>
      <c r="K27" s="2">
        <f t="shared" si="7"/>
        <v>49.280891942736581</v>
      </c>
      <c r="L27" s="2">
        <f t="shared" si="7"/>
        <v>0.26958606296804899</v>
      </c>
      <c r="M27" s="2">
        <f t="shared" si="8"/>
        <v>49.28162930866862</v>
      </c>
    </row>
    <row r="28" spans="1:13">
      <c r="A28">
        <v>7837000</v>
      </c>
      <c r="B28">
        <v>7.7163329999999997E-3</v>
      </c>
      <c r="C28">
        <v>160.10260623400001</v>
      </c>
      <c r="D28" s="2">
        <f t="shared" si="3"/>
        <v>7.8369999999999997</v>
      </c>
      <c r="E28" s="2">
        <f t="shared" si="4"/>
        <v>1.0155526756241571</v>
      </c>
      <c r="F28" s="2">
        <f t="shared" si="5"/>
        <v>2.7943176198072988</v>
      </c>
      <c r="G28" s="2">
        <f t="shared" si="0"/>
        <v>-7.2556957681941424E-3</v>
      </c>
      <c r="H28" s="2">
        <f t="shared" si="6"/>
        <v>2.6261519160738979E-3</v>
      </c>
      <c r="I28" s="2">
        <f t="shared" si="1"/>
        <v>0.98557964293508526</v>
      </c>
      <c r="J28" s="2">
        <f t="shared" si="2"/>
        <v>5.1768719757245528E-3</v>
      </c>
      <c r="K28" s="2">
        <f t="shared" si="7"/>
        <v>49.278982146754267</v>
      </c>
      <c r="L28" s="2">
        <f t="shared" si="7"/>
        <v>0.25884359878622765</v>
      </c>
      <c r="M28" s="2">
        <f t="shared" si="8"/>
        <v>49.279661945155006</v>
      </c>
    </row>
    <row r="29" spans="1:13">
      <c r="A29">
        <v>8136500</v>
      </c>
      <c r="B29">
        <v>7.6769910000000002E-3</v>
      </c>
      <c r="C29">
        <v>160.68718938999999</v>
      </c>
      <c r="D29" s="2">
        <f t="shared" si="3"/>
        <v>8.1364999999999998</v>
      </c>
      <c r="E29" s="2">
        <f t="shared" si="4"/>
        <v>1.0154727662875345</v>
      </c>
      <c r="F29" s="2">
        <f t="shared" si="5"/>
        <v>2.8045205206311983</v>
      </c>
      <c r="G29" s="2">
        <f t="shared" si="0"/>
        <v>-7.2449839093520173E-3</v>
      </c>
      <c r="H29" s="2">
        <f t="shared" si="6"/>
        <v>2.5389759682421902E-3</v>
      </c>
      <c r="I29" s="2">
        <f t="shared" si="1"/>
        <v>0.98560164015494789</v>
      </c>
      <c r="J29" s="2">
        <f t="shared" si="2"/>
        <v>5.0051327406852543E-3</v>
      </c>
      <c r="K29" s="2">
        <f t="shared" si="7"/>
        <v>49.280082007747396</v>
      </c>
      <c r="L29" s="2">
        <f t="shared" si="7"/>
        <v>0.25025663703426271</v>
      </c>
      <c r="M29" s="2">
        <f t="shared" si="8"/>
        <v>49.280717436688036</v>
      </c>
    </row>
    <row r="30" spans="1:13">
      <c r="A30">
        <v>8436000</v>
      </c>
      <c r="B30">
        <v>7.6862609999999998E-3</v>
      </c>
      <c r="C30">
        <v>161.72601689800001</v>
      </c>
      <c r="D30" s="2">
        <f t="shared" si="3"/>
        <v>8.4359999999999999</v>
      </c>
      <c r="E30" s="2">
        <f t="shared" si="4"/>
        <v>1.0154915944381577</v>
      </c>
      <c r="F30" s="2">
        <f t="shared" si="5"/>
        <v>2.8226514810060865</v>
      </c>
      <c r="G30" s="2">
        <f t="shared" si="0"/>
        <v>-7.2986271594859325E-3</v>
      </c>
      <c r="H30" s="2">
        <f t="shared" si="6"/>
        <v>2.4101140526820108E-3</v>
      </c>
      <c r="I30" s="2">
        <f t="shared" si="1"/>
        <v>0.98549714710512826</v>
      </c>
      <c r="J30" s="2">
        <f t="shared" si="2"/>
        <v>4.7506017051688653E-3</v>
      </c>
      <c r="K30" s="2">
        <f t="shared" si="7"/>
        <v>49.274857355256415</v>
      </c>
      <c r="L30" s="2">
        <f t="shared" si="7"/>
        <v>0.23753008525844327</v>
      </c>
      <c r="M30" s="2">
        <f t="shared" si="8"/>
        <v>49.275429860349981</v>
      </c>
    </row>
    <row r="31" spans="1:13">
      <c r="A31">
        <v>8735500</v>
      </c>
      <c r="B31">
        <v>7.6670740000000003E-3</v>
      </c>
      <c r="C31">
        <v>162.326700867</v>
      </c>
      <c r="D31" s="2">
        <f t="shared" si="3"/>
        <v>8.7355</v>
      </c>
      <c r="E31" s="2">
        <f t="shared" si="4"/>
        <v>1.0154526244148832</v>
      </c>
      <c r="F31" s="2">
        <f t="shared" si="5"/>
        <v>2.833135394029084</v>
      </c>
      <c r="G31" s="2">
        <f t="shared" si="0"/>
        <v>-7.3052115891031836E-3</v>
      </c>
      <c r="H31" s="2">
        <f t="shared" si="6"/>
        <v>2.3276398690322657E-3</v>
      </c>
      <c r="I31" s="2">
        <f t="shared" si="1"/>
        <v>0.98548493329539044</v>
      </c>
      <c r="J31" s="2">
        <f t="shared" si="2"/>
        <v>4.5879777419303219E-3</v>
      </c>
      <c r="K31" s="2">
        <f t="shared" si="7"/>
        <v>49.274246664769521</v>
      </c>
      <c r="L31" s="2">
        <f t="shared" si="7"/>
        <v>0.2293988870965161</v>
      </c>
      <c r="M31" s="2">
        <f t="shared" si="8"/>
        <v>49.274780651261672</v>
      </c>
    </row>
    <row r="32" spans="1:13">
      <c r="A32">
        <v>9035000</v>
      </c>
      <c r="B32">
        <v>7.6538689999999998E-3</v>
      </c>
      <c r="C32">
        <v>162.934005012</v>
      </c>
      <c r="D32" s="2">
        <f t="shared" si="3"/>
        <v>9.0350000000000001</v>
      </c>
      <c r="E32" s="2">
        <f t="shared" si="4"/>
        <v>1.0154258050913891</v>
      </c>
      <c r="F32" s="2">
        <f t="shared" si="5"/>
        <v>2.8437348509203431</v>
      </c>
      <c r="G32" s="2">
        <f t="shared" si="0"/>
        <v>-7.3168489357153879E-3</v>
      </c>
      <c r="H32" s="2">
        <f t="shared" si="6"/>
        <v>2.2462039802924392E-3</v>
      </c>
      <c r="I32" s="2">
        <f t="shared" si="1"/>
        <v>0.98546272442435057</v>
      </c>
      <c r="J32" s="2">
        <f t="shared" si="2"/>
        <v>4.4273599503832561E-3</v>
      </c>
      <c r="K32" s="2">
        <f t="shared" si="7"/>
        <v>49.273136221217527</v>
      </c>
      <c r="L32" s="2">
        <f t="shared" si="7"/>
        <v>0.22136799751916281</v>
      </c>
      <c r="M32" s="2">
        <f t="shared" si="8"/>
        <v>49.273633485516207</v>
      </c>
    </row>
    <row r="33" spans="1:13">
      <c r="A33">
        <v>9334500</v>
      </c>
      <c r="B33">
        <v>7.6489319999999998E-3</v>
      </c>
      <c r="C33">
        <v>163.388679862</v>
      </c>
      <c r="D33" s="2">
        <f t="shared" si="3"/>
        <v>9.3345000000000002</v>
      </c>
      <c r="E33" s="2">
        <f t="shared" si="4"/>
        <v>1.0154157782394808</v>
      </c>
      <c r="F33" s="2">
        <f t="shared" si="5"/>
        <v>2.8516704240788542</v>
      </c>
      <c r="G33" s="2">
        <f t="shared" si="0"/>
        <v>-7.3297123229262113E-3</v>
      </c>
      <c r="H33" s="2">
        <f t="shared" si="6"/>
        <v>2.1866590963768536E-3</v>
      </c>
      <c r="I33" s="2">
        <f t="shared" si="1"/>
        <v>0.9854378872012366</v>
      </c>
      <c r="J33" s="2">
        <f t="shared" si="2"/>
        <v>4.3098855947853254E-3</v>
      </c>
      <c r="K33" s="2">
        <f t="shared" si="7"/>
        <v>49.271894360061829</v>
      </c>
      <c r="L33" s="2">
        <f t="shared" si="7"/>
        <v>0.21549427973926627</v>
      </c>
      <c r="M33" s="2">
        <f t="shared" si="8"/>
        <v>49.272365597905818</v>
      </c>
    </row>
    <row r="34" spans="1:13">
      <c r="A34">
        <v>9634000</v>
      </c>
      <c r="B34">
        <v>7.689474E-3</v>
      </c>
      <c r="C34">
        <v>164.24945337400001</v>
      </c>
      <c r="D34" s="2">
        <f t="shared" si="3"/>
        <v>9.6340000000000003</v>
      </c>
      <c r="E34" s="2">
        <f t="shared" si="4"/>
        <v>1.0154981203938171</v>
      </c>
      <c r="F34" s="2">
        <f t="shared" si="5"/>
        <v>2.8666937559772094</v>
      </c>
      <c r="G34" s="2">
        <f t="shared" si="0"/>
        <v>-7.4007546034384215E-3</v>
      </c>
      <c r="H34" s="2">
        <f t="shared" si="6"/>
        <v>2.0873048882137494E-3</v>
      </c>
      <c r="I34" s="2">
        <f t="shared" si="1"/>
        <v>0.98529870537832676</v>
      </c>
      <c r="J34" s="2">
        <f t="shared" si="2"/>
        <v>4.1134808301110104E-3</v>
      </c>
      <c r="K34" s="2">
        <f t="shared" si="7"/>
        <v>49.264935268916339</v>
      </c>
      <c r="L34" s="2">
        <f t="shared" si="7"/>
        <v>0.20567404150555052</v>
      </c>
      <c r="M34" s="2">
        <f t="shared" si="8"/>
        <v>49.265364596863243</v>
      </c>
    </row>
    <row r="35" spans="1:13">
      <c r="A35">
        <v>9933500</v>
      </c>
      <c r="B35">
        <v>7.6758080000000001E-3</v>
      </c>
      <c r="C35">
        <v>164.68802654699999</v>
      </c>
      <c r="D35" s="2">
        <f t="shared" si="3"/>
        <v>9.9335000000000004</v>
      </c>
      <c r="E35" s="2">
        <f t="shared" si="4"/>
        <v>1.0154703635402249</v>
      </c>
      <c r="F35" s="2">
        <f t="shared" si="5"/>
        <v>2.8743483018569775</v>
      </c>
      <c r="G35" s="2">
        <f t="shared" si="0"/>
        <v>-7.4033341189231423E-3</v>
      </c>
      <c r="H35" s="2">
        <f t="shared" si="6"/>
        <v>2.0269860326239298E-3</v>
      </c>
      <c r="I35" s="2">
        <f t="shared" si="1"/>
        <v>0.98529410742001844</v>
      </c>
      <c r="J35" s="2">
        <f t="shared" si="2"/>
        <v>3.9945901409096582E-3</v>
      </c>
      <c r="K35" s="2">
        <f t="shared" si="7"/>
        <v>49.264705371000922</v>
      </c>
      <c r="L35" s="2">
        <f t="shared" si="7"/>
        <v>0.19972950704548292</v>
      </c>
      <c r="M35" s="2">
        <f t="shared" si="8"/>
        <v>49.265110242112641</v>
      </c>
    </row>
    <row r="36" spans="1:13">
      <c r="A36">
        <v>10233000</v>
      </c>
      <c r="B36">
        <v>7.675673E-3</v>
      </c>
      <c r="C36">
        <v>165.36893454200001</v>
      </c>
      <c r="D36" s="2">
        <f t="shared" si="3"/>
        <v>10.233000000000001</v>
      </c>
      <c r="E36" s="2">
        <f t="shared" si="4"/>
        <v>1.0154700893471094</v>
      </c>
      <c r="F36" s="2">
        <f t="shared" si="5"/>
        <v>2.8862323882728811</v>
      </c>
      <c r="G36" s="2">
        <f t="shared" si="0"/>
        <v>-7.426769020941075E-3</v>
      </c>
      <c r="H36" s="2">
        <f t="shared" si="6"/>
        <v>1.9388290054873187E-3</v>
      </c>
      <c r="I36" s="2">
        <f t="shared" si="1"/>
        <v>0.98524860947866622</v>
      </c>
      <c r="J36" s="2">
        <f t="shared" si="2"/>
        <v>3.8206822624946503E-3</v>
      </c>
      <c r="K36" s="2">
        <f t="shared" si="7"/>
        <v>49.262430473933314</v>
      </c>
      <c r="L36" s="2">
        <f t="shared" si="7"/>
        <v>0.19103411312473251</v>
      </c>
      <c r="M36" s="2">
        <f t="shared" si="8"/>
        <v>49.26280087684308</v>
      </c>
    </row>
    <row r="37" spans="1:13">
      <c r="A37">
        <v>10532500</v>
      </c>
      <c r="B37">
        <v>7.7068060000000001E-3</v>
      </c>
      <c r="C37">
        <v>165.94278989599999</v>
      </c>
      <c r="D37" s="2">
        <f t="shared" si="3"/>
        <v>10.532500000000001</v>
      </c>
      <c r="E37" s="2">
        <f t="shared" si="4"/>
        <v>1.0155333243170466</v>
      </c>
      <c r="F37" s="2">
        <f t="shared" si="5"/>
        <v>2.8962480536303787</v>
      </c>
      <c r="G37" s="2">
        <f t="shared" si="0"/>
        <v>-7.4760155404060115E-3</v>
      </c>
      <c r="H37" s="2">
        <f t="shared" si="6"/>
        <v>1.8719108849632297E-3</v>
      </c>
      <c r="I37" s="2">
        <f t="shared" si="1"/>
        <v>0.98515206783578302</v>
      </c>
      <c r="J37" s="2">
        <f t="shared" si="2"/>
        <v>3.6884528333866128E-3</v>
      </c>
      <c r="K37" s="2">
        <f t="shared" si="7"/>
        <v>49.257603391789154</v>
      </c>
      <c r="L37" s="2">
        <f t="shared" si="7"/>
        <v>0.18442264166933064</v>
      </c>
      <c r="M37" s="2">
        <f t="shared" si="8"/>
        <v>49.257948633835319</v>
      </c>
    </row>
    <row r="38" spans="1:13">
      <c r="A38">
        <v>10832000</v>
      </c>
      <c r="B38">
        <v>7.712221E-3</v>
      </c>
      <c r="C38">
        <v>166.51356353</v>
      </c>
      <c r="D38" s="2">
        <f t="shared" si="3"/>
        <v>10.832000000000001</v>
      </c>
      <c r="E38" s="2">
        <f t="shared" si="4"/>
        <v>1.0155443232562475</v>
      </c>
      <c r="F38" s="2">
        <f t="shared" si="5"/>
        <v>2.9062099328272515</v>
      </c>
      <c r="G38" s="2">
        <f t="shared" si="0"/>
        <v>-7.4995577110770961E-3</v>
      </c>
      <c r="H38" s="2">
        <f t="shared" si="6"/>
        <v>1.7986069306730331E-3</v>
      </c>
      <c r="I38" s="2">
        <f t="shared" si="1"/>
        <v>0.98510620744420585</v>
      </c>
      <c r="J38" s="2">
        <f t="shared" si="2"/>
        <v>3.5438484865867384E-3</v>
      </c>
      <c r="K38" s="2">
        <f t="shared" si="7"/>
        <v>49.255310372210289</v>
      </c>
      <c r="L38" s="2">
        <f t="shared" si="7"/>
        <v>0.17719242432933691</v>
      </c>
      <c r="M38" s="2">
        <f t="shared" si="8"/>
        <v>49.255629089658434</v>
      </c>
    </row>
    <row r="39" spans="1:13">
      <c r="A39">
        <v>11131500</v>
      </c>
      <c r="B39">
        <v>7.7753420000000002E-3</v>
      </c>
      <c r="C39">
        <v>166.89490306799999</v>
      </c>
      <c r="D39" s="2">
        <f t="shared" si="3"/>
        <v>11.131500000000001</v>
      </c>
      <c r="E39" s="2">
        <f t="shared" si="4"/>
        <v>1.0156725433848268</v>
      </c>
      <c r="F39" s="2">
        <f t="shared" si="5"/>
        <v>2.9128655633333858</v>
      </c>
      <c r="G39" s="2">
        <f t="shared" si="0"/>
        <v>-7.5728394450578643E-3</v>
      </c>
      <c r="H39" s="2">
        <f t="shared" si="6"/>
        <v>1.7629651035513136E-3</v>
      </c>
      <c r="I39" s="2">
        <f t="shared" si="1"/>
        <v>0.98496207789459833</v>
      </c>
      <c r="J39" s="2">
        <f t="shared" si="2"/>
        <v>3.4731175138943411E-3</v>
      </c>
      <c r="K39" s="2">
        <f t="shared" si="7"/>
        <v>49.248103894729915</v>
      </c>
      <c r="L39" s="2">
        <f t="shared" si="7"/>
        <v>0.17365587569471705</v>
      </c>
      <c r="M39" s="2">
        <f t="shared" si="8"/>
        <v>49.248410061536759</v>
      </c>
    </row>
    <row r="40" spans="1:13">
      <c r="A40">
        <v>11431000</v>
      </c>
      <c r="B40">
        <v>7.8024540000000003E-3</v>
      </c>
      <c r="C40">
        <v>167.58709404499999</v>
      </c>
      <c r="D40" s="2">
        <f t="shared" si="3"/>
        <v>11.430999999999999</v>
      </c>
      <c r="E40" s="2">
        <f t="shared" si="4"/>
        <v>1.0157276220475553</v>
      </c>
      <c r="F40" s="2">
        <f t="shared" si="5"/>
        <v>2.9249465749346317</v>
      </c>
      <c r="G40" s="2">
        <f t="shared" si="0"/>
        <v>-7.6200629311672877E-3</v>
      </c>
      <c r="H40" s="2">
        <f t="shared" si="6"/>
        <v>1.6771789848332272E-3</v>
      </c>
      <c r="I40" s="2">
        <f t="shared" si="1"/>
        <v>0.98486962745395068</v>
      </c>
      <c r="J40" s="2">
        <f t="shared" si="2"/>
        <v>3.3038064140123542E-3</v>
      </c>
      <c r="K40" s="2">
        <f t="shared" si="7"/>
        <v>49.243481372697531</v>
      </c>
      <c r="L40" s="2">
        <f t="shared" si="7"/>
        <v>0.1651903207006177</v>
      </c>
      <c r="M40" s="2">
        <f t="shared" si="8"/>
        <v>49.243758442520026</v>
      </c>
    </row>
    <row r="41" spans="1:13">
      <c r="A41">
        <v>11730500</v>
      </c>
      <c r="B41">
        <v>7.8530890000000006E-3</v>
      </c>
      <c r="C41">
        <v>168.169950508</v>
      </c>
      <c r="D41" s="2">
        <f t="shared" si="3"/>
        <v>11.730499999999999</v>
      </c>
      <c r="E41" s="2">
        <f t="shared" si="4"/>
        <v>1.0158304962963292</v>
      </c>
      <c r="F41" s="2">
        <f t="shared" si="5"/>
        <v>2.9351193392805106</v>
      </c>
      <c r="G41" s="2">
        <f t="shared" si="0"/>
        <v>-7.6862894180428623E-3</v>
      </c>
      <c r="H41" s="2">
        <f t="shared" si="6"/>
        <v>1.6099570876279066E-3</v>
      </c>
      <c r="I41" s="2">
        <f t="shared" si="1"/>
        <v>0.9847396117944941</v>
      </c>
      <c r="J41" s="2">
        <f t="shared" si="2"/>
        <v>3.1709725920254163E-3</v>
      </c>
      <c r="K41" s="2">
        <f t="shared" si="7"/>
        <v>49.236980589724702</v>
      </c>
      <c r="L41" s="2">
        <f t="shared" si="7"/>
        <v>0.15854862960127081</v>
      </c>
      <c r="M41" s="2">
        <f t="shared" si="8"/>
        <v>49.237235861295822</v>
      </c>
    </row>
    <row r="42" spans="1:13">
      <c r="A42">
        <v>12030000</v>
      </c>
      <c r="B42">
        <v>7.9085140000000002E-3</v>
      </c>
      <c r="C42">
        <v>168.664859221</v>
      </c>
      <c r="D42" s="2">
        <f t="shared" si="3"/>
        <v>12.03</v>
      </c>
      <c r="E42" s="2">
        <f t="shared" si="4"/>
        <v>1.0159431143429851</v>
      </c>
      <c r="F42" s="2">
        <f t="shared" si="5"/>
        <v>2.9437571258191682</v>
      </c>
      <c r="G42" s="2">
        <f t="shared" si="0"/>
        <v>-7.7542528666711338E-3</v>
      </c>
      <c r="H42" s="2">
        <f t="shared" si="6"/>
        <v>1.5543989732107087E-3</v>
      </c>
      <c r="I42" s="2">
        <f t="shared" si="1"/>
        <v>0.98460610420542749</v>
      </c>
      <c r="J42" s="2">
        <f t="shared" si="2"/>
        <v>3.0611328921007867E-3</v>
      </c>
      <c r="K42" s="2">
        <f t="shared" si="7"/>
        <v>49.230305210271375</v>
      </c>
      <c r="L42" s="2">
        <f t="shared" si="7"/>
        <v>0.15305664460503934</v>
      </c>
      <c r="M42" s="2">
        <f t="shared" si="8"/>
        <v>49.23054313566864</v>
      </c>
    </row>
    <row r="43" spans="1:13">
      <c r="A43">
        <v>12329500</v>
      </c>
      <c r="B43">
        <v>7.9630510000000005E-3</v>
      </c>
      <c r="C43">
        <v>169.20148644599999</v>
      </c>
      <c r="D43" s="2">
        <f t="shared" si="3"/>
        <v>12.329499999999999</v>
      </c>
      <c r="E43" s="2">
        <f t="shared" si="4"/>
        <v>1.016053940345724</v>
      </c>
      <c r="F43" s="2">
        <f t="shared" si="5"/>
        <v>2.9531230377512587</v>
      </c>
      <c r="G43" s="2">
        <f t="shared" si="0"/>
        <v>-7.8220421823821489E-3</v>
      </c>
      <c r="H43" s="2">
        <f t="shared" si="6"/>
        <v>1.4919240348071699E-3</v>
      </c>
      <c r="I43" s="2">
        <f t="shared" si="1"/>
        <v>0.98447298576420272</v>
      </c>
      <c r="J43" s="2">
        <f t="shared" si="2"/>
        <v>2.9377040985092643E-3</v>
      </c>
      <c r="K43" s="2">
        <f t="shared" si="7"/>
        <v>49.223649288210133</v>
      </c>
      <c r="L43" s="2">
        <f t="shared" si="7"/>
        <v>0.14688520492546323</v>
      </c>
      <c r="M43" s="2">
        <f t="shared" si="8"/>
        <v>49.223868443186539</v>
      </c>
    </row>
    <row r="44" spans="1:13">
      <c r="A44">
        <v>12629000</v>
      </c>
      <c r="B44">
        <v>8.0209089999999997E-3</v>
      </c>
      <c r="C44">
        <v>169.72433092700001</v>
      </c>
      <c r="D44" s="2">
        <f t="shared" si="3"/>
        <v>12.629</v>
      </c>
      <c r="E44" s="2">
        <f t="shared" si="4"/>
        <v>1.0161715283573451</v>
      </c>
      <c r="F44" s="2">
        <f t="shared" si="5"/>
        <v>2.9622483954205898</v>
      </c>
      <c r="G44" s="2">
        <f t="shared" si="0"/>
        <v>-7.8922606654861609E-3</v>
      </c>
      <c r="H44" s="2">
        <f t="shared" si="6"/>
        <v>1.4308049392914915E-3</v>
      </c>
      <c r="I44" s="2">
        <f t="shared" si="1"/>
        <v>0.98433507977642032</v>
      </c>
      <c r="J44" s="2">
        <f t="shared" si="2"/>
        <v>2.8169642174639058E-3</v>
      </c>
      <c r="K44" s="2">
        <f t="shared" si="7"/>
        <v>49.216753988821019</v>
      </c>
      <c r="L44" s="2">
        <f t="shared" si="7"/>
        <v>0.1408482108731953</v>
      </c>
      <c r="M44" s="2">
        <f t="shared" si="8"/>
        <v>49.21695552769021</v>
      </c>
    </row>
    <row r="45" spans="1:13">
      <c r="A45">
        <v>12928500</v>
      </c>
      <c r="B45">
        <v>8.0470769999999997E-3</v>
      </c>
      <c r="C45">
        <v>170.02370745299999</v>
      </c>
      <c r="D45" s="2">
        <f t="shared" si="3"/>
        <v>12.9285</v>
      </c>
      <c r="E45" s="2">
        <f t="shared" si="4"/>
        <v>1.0162247155352151</v>
      </c>
      <c r="F45" s="2">
        <f t="shared" si="5"/>
        <v>2.9674735015024716</v>
      </c>
      <c r="G45" s="2">
        <f t="shared" si="0"/>
        <v>-7.9254013303744781E-3</v>
      </c>
      <c r="H45" s="2">
        <f t="shared" si="6"/>
        <v>1.3940810580548876E-3</v>
      </c>
      <c r="I45" s="2">
        <f t="shared" si="1"/>
        <v>0.98427003757380949</v>
      </c>
      <c r="J45" s="2">
        <f t="shared" si="2"/>
        <v>2.7444821509571234E-3</v>
      </c>
      <c r="K45" s="2">
        <f t="shared" si="7"/>
        <v>49.213501878690472</v>
      </c>
      <c r="L45" s="2">
        <f t="shared" si="7"/>
        <v>0.13722410754785616</v>
      </c>
      <c r="M45" s="2">
        <f t="shared" si="8"/>
        <v>49.213693192236278</v>
      </c>
    </row>
    <row r="46" spans="1:13">
      <c r="A46">
        <v>13228000</v>
      </c>
      <c r="B46">
        <v>8.1457360000000006E-3</v>
      </c>
      <c r="C46">
        <v>170.44726576900001</v>
      </c>
      <c r="D46" s="2">
        <f t="shared" si="3"/>
        <v>13.228</v>
      </c>
      <c r="E46" s="2">
        <f t="shared" si="4"/>
        <v>1.0164252678960102</v>
      </c>
      <c r="F46" s="2">
        <f t="shared" si="5"/>
        <v>2.9748659886908748</v>
      </c>
      <c r="G46" s="2">
        <f t="shared" si="0"/>
        <v>-8.0327813296630236E-3</v>
      </c>
      <c r="H46" s="2">
        <f t="shared" si="6"/>
        <v>1.3518280554542306E-3</v>
      </c>
      <c r="I46" s="2">
        <f t="shared" si="1"/>
        <v>0.98405889192198015</v>
      </c>
      <c r="J46" s="2">
        <f t="shared" si="2"/>
        <v>2.6607333843207829E-3</v>
      </c>
      <c r="K46" s="2">
        <f t="shared" si="7"/>
        <v>49.202944596099009</v>
      </c>
      <c r="L46" s="2">
        <f t="shared" si="7"/>
        <v>0.13303666921603916</v>
      </c>
      <c r="M46" s="2">
        <f t="shared" si="8"/>
        <v>49.203124450406037</v>
      </c>
    </row>
    <row r="47" spans="1:13">
      <c r="A47">
        <v>13527500</v>
      </c>
      <c r="B47">
        <v>8.2196579999999995E-3</v>
      </c>
      <c r="C47">
        <v>170.74840356499999</v>
      </c>
      <c r="D47" s="2">
        <f t="shared" si="3"/>
        <v>13.5275</v>
      </c>
      <c r="E47" s="2">
        <f t="shared" si="4"/>
        <v>1.0165755614462462</v>
      </c>
      <c r="F47" s="2">
        <f t="shared" si="5"/>
        <v>2.9801218347332736</v>
      </c>
      <c r="G47" s="2">
        <f t="shared" si="0"/>
        <v>-8.1127357631978897E-3</v>
      </c>
      <c r="H47" s="2">
        <f t="shared" si="6"/>
        <v>1.3214749613571744E-3</v>
      </c>
      <c r="I47" s="2">
        <f t="shared" si="1"/>
        <v>0.98390169318352805</v>
      </c>
      <c r="J47" s="2">
        <f t="shared" si="2"/>
        <v>2.6005786062720253E-3</v>
      </c>
      <c r="K47" s="2">
        <f t="shared" si="7"/>
        <v>49.195084659176402</v>
      </c>
      <c r="L47" s="2">
        <f t="shared" si="7"/>
        <v>0.13002893031360127</v>
      </c>
      <c r="M47" s="2">
        <f t="shared" si="8"/>
        <v>49.195256500462037</v>
      </c>
    </row>
    <row r="48" spans="1:13">
      <c r="A48">
        <v>13827000</v>
      </c>
      <c r="B48">
        <v>8.3212779999999997E-3</v>
      </c>
      <c r="C48">
        <v>171.25208979999999</v>
      </c>
      <c r="D48" s="2">
        <f t="shared" si="3"/>
        <v>13.827</v>
      </c>
      <c r="E48" s="2">
        <f t="shared" si="4"/>
        <v>1.0167822053965578</v>
      </c>
      <c r="F48" s="2">
        <f t="shared" si="5"/>
        <v>2.9889128179309976</v>
      </c>
      <c r="G48" s="2">
        <f t="shared" si="0"/>
        <v>-8.2244770585067559E-3</v>
      </c>
      <c r="H48" s="2">
        <f t="shared" si="6"/>
        <v>1.2655610089521761E-3</v>
      </c>
      <c r="I48" s="2">
        <f t="shared" si="1"/>
        <v>0.98368210083373697</v>
      </c>
      <c r="J48" s="2">
        <f t="shared" si="2"/>
        <v>2.4899918402058745E-3</v>
      </c>
      <c r="K48" s="2">
        <f t="shared" si="7"/>
        <v>49.184105041686848</v>
      </c>
      <c r="L48" s="2">
        <f t="shared" si="7"/>
        <v>0.12449959201029373</v>
      </c>
      <c r="M48" s="2">
        <f t="shared" si="8"/>
        <v>49.184262614174635</v>
      </c>
    </row>
    <row r="49" spans="1:13">
      <c r="A49">
        <v>14126500</v>
      </c>
      <c r="B49">
        <v>8.3807859999999994E-3</v>
      </c>
      <c r="C49">
        <v>171.39628464500001</v>
      </c>
      <c r="D49" s="2">
        <f t="shared" si="3"/>
        <v>14.1265</v>
      </c>
      <c r="E49" s="2">
        <f t="shared" si="4"/>
        <v>1.0169032343901316</v>
      </c>
      <c r="F49" s="2">
        <f t="shared" si="5"/>
        <v>2.9914294927406502</v>
      </c>
      <c r="G49" s="2">
        <f t="shared" si="0"/>
        <v>-8.2864743527531412E-3</v>
      </c>
      <c r="H49" s="2">
        <f t="shared" si="6"/>
        <v>1.2537610533751606E-3</v>
      </c>
      <c r="I49" s="2">
        <f t="shared" si="1"/>
        <v>0.98356018701642367</v>
      </c>
      <c r="J49" s="2">
        <f t="shared" si="2"/>
        <v>2.4664721512833525E-3</v>
      </c>
      <c r="K49" s="2">
        <f t="shared" si="7"/>
        <v>49.178009350821185</v>
      </c>
      <c r="L49" s="2">
        <f t="shared" si="7"/>
        <v>0.12332360756416763</v>
      </c>
      <c r="M49" s="2">
        <f t="shared" si="8"/>
        <v>49.178163979774993</v>
      </c>
    </row>
    <row r="50" spans="1:13">
      <c r="A50">
        <v>14426000</v>
      </c>
      <c r="B50">
        <v>8.4437230000000002E-3</v>
      </c>
      <c r="C50">
        <v>171.95974204300001</v>
      </c>
      <c r="D50" s="2">
        <f t="shared" si="3"/>
        <v>14.426</v>
      </c>
      <c r="E50" s="2">
        <f t="shared" si="4"/>
        <v>1.0170312531842305</v>
      </c>
      <c r="F50" s="2">
        <f t="shared" si="5"/>
        <v>3.0012636795304704</v>
      </c>
      <c r="G50" s="2">
        <f t="shared" si="0"/>
        <v>-8.3607215116636522E-3</v>
      </c>
      <c r="H50" s="2">
        <f t="shared" si="6"/>
        <v>1.1810139309651104E-3</v>
      </c>
      <c r="I50" s="2">
        <f t="shared" si="1"/>
        <v>0.98341448037076895</v>
      </c>
      <c r="J50" s="2">
        <f t="shared" si="2"/>
        <v>2.3230180254187032E-3</v>
      </c>
      <c r="K50" s="2">
        <f t="shared" si="7"/>
        <v>49.170724018538451</v>
      </c>
      <c r="L50" s="2">
        <f t="shared" si="7"/>
        <v>0.11615090127093516</v>
      </c>
      <c r="M50" s="2">
        <f t="shared" si="8"/>
        <v>49.170861203960428</v>
      </c>
    </row>
    <row r="51" spans="1:13">
      <c r="A51">
        <v>14725500</v>
      </c>
      <c r="B51">
        <v>8.5273310000000008E-3</v>
      </c>
      <c r="C51">
        <v>172.20256798400001</v>
      </c>
      <c r="D51" s="2">
        <f t="shared" si="3"/>
        <v>14.7255</v>
      </c>
      <c r="E51" s="2">
        <f t="shared" si="4"/>
        <v>1.0172013435500964</v>
      </c>
      <c r="F51" s="2">
        <f t="shared" si="5"/>
        <v>3.0055017917101741</v>
      </c>
      <c r="G51" s="2">
        <f t="shared" si="0"/>
        <v>-8.4484866343000845E-3</v>
      </c>
      <c r="H51" s="2">
        <f t="shared" si="6"/>
        <v>1.1569129498859576E-3</v>
      </c>
      <c r="I51" s="2">
        <f t="shared" si="1"/>
        <v>0.98324197445912587</v>
      </c>
      <c r="J51" s="2">
        <f t="shared" si="2"/>
        <v>2.2752161894425103E-3</v>
      </c>
      <c r="K51" s="2">
        <f t="shared" si="7"/>
        <v>49.162098722956294</v>
      </c>
      <c r="L51" s="2">
        <f t="shared" si="7"/>
        <v>0.11376080947212552</v>
      </c>
      <c r="M51" s="2">
        <f t="shared" si="8"/>
        <v>49.162230343704636</v>
      </c>
    </row>
    <row r="52" spans="1:13">
      <c r="A52">
        <v>15025000</v>
      </c>
      <c r="B52">
        <v>8.6245579999999992E-3</v>
      </c>
      <c r="C52">
        <v>172.49918094899999</v>
      </c>
      <c r="D52" s="2">
        <f t="shared" si="3"/>
        <v>15.025</v>
      </c>
      <c r="E52" s="2">
        <f t="shared" si="4"/>
        <v>1.0173991762043264</v>
      </c>
      <c r="F52" s="2">
        <f t="shared" si="5"/>
        <v>3.0106786645535264</v>
      </c>
      <c r="G52" s="2">
        <f t="shared" si="0"/>
        <v>-8.5507576173722549E-3</v>
      </c>
      <c r="H52" s="2">
        <f t="shared" si="6"/>
        <v>1.1258529496849755E-3</v>
      </c>
      <c r="I52" s="2">
        <f t="shared" si="1"/>
        <v>0.98304100474061529</v>
      </c>
      <c r="J52" s="2">
        <f t="shared" si="2"/>
        <v>2.2136838901473475E-3</v>
      </c>
      <c r="K52" s="2">
        <f t="shared" si="7"/>
        <v>49.152050237030764</v>
      </c>
      <c r="L52" s="2">
        <f t="shared" si="7"/>
        <v>0.11068419450736737</v>
      </c>
      <c r="M52" s="2">
        <f t="shared" si="8"/>
        <v>49.152174860269504</v>
      </c>
    </row>
    <row r="53" spans="1:13">
      <c r="A53">
        <v>15324500</v>
      </c>
      <c r="B53">
        <v>8.7292900000000007E-3</v>
      </c>
      <c r="C53">
        <v>172.68008031299999</v>
      </c>
      <c r="D53" s="2">
        <f t="shared" si="3"/>
        <v>15.3245</v>
      </c>
      <c r="E53" s="2">
        <f t="shared" si="4"/>
        <v>1.0176123230757015</v>
      </c>
      <c r="F53" s="2">
        <f t="shared" si="5"/>
        <v>3.0138359540700903</v>
      </c>
      <c r="G53" s="2">
        <f t="shared" si="0"/>
        <v>-8.658148092064194E-3</v>
      </c>
      <c r="H53" s="2">
        <f t="shared" si="6"/>
        <v>1.1121940118455804E-3</v>
      </c>
      <c r="I53" s="2">
        <f t="shared" si="1"/>
        <v>0.9828299331390753</v>
      </c>
      <c r="J53" s="2">
        <f t="shared" si="2"/>
        <v>2.1863617344656263E-3</v>
      </c>
      <c r="K53" s="2">
        <f t="shared" si="7"/>
        <v>49.141496656953763</v>
      </c>
      <c r="L53" s="2">
        <f t="shared" si="7"/>
        <v>0.10931808672328132</v>
      </c>
      <c r="M53" s="2">
        <f t="shared" si="8"/>
        <v>49.141618248990163</v>
      </c>
    </row>
    <row r="54" spans="1:13">
      <c r="A54">
        <v>15624000</v>
      </c>
      <c r="B54">
        <v>8.8371209999999999E-3</v>
      </c>
      <c r="C54">
        <v>172.89673440300001</v>
      </c>
      <c r="D54" s="2">
        <f t="shared" si="3"/>
        <v>15.624000000000001</v>
      </c>
      <c r="E54" s="2">
        <f t="shared" si="4"/>
        <v>1.017831823986217</v>
      </c>
      <c r="F54" s="2">
        <f t="shared" si="5"/>
        <v>3.0176172812785027</v>
      </c>
      <c r="G54" s="2">
        <f t="shared" si="0"/>
        <v>-8.7692951379893056E-3</v>
      </c>
      <c r="H54" s="2">
        <f t="shared" si="6"/>
        <v>1.0927810171658891E-3</v>
      </c>
      <c r="I54" s="2">
        <f t="shared" si="1"/>
        <v>0.98261154720413979</v>
      </c>
      <c r="J54" s="2">
        <f t="shared" si="2"/>
        <v>2.1477262181163171E-3</v>
      </c>
      <c r="K54" s="2">
        <f t="shared" si="7"/>
        <v>49.130577360206992</v>
      </c>
      <c r="L54" s="2">
        <f t="shared" si="7"/>
        <v>0.10738631090581585</v>
      </c>
      <c r="M54" s="2">
        <f t="shared" si="8"/>
        <v>49.130694718953997</v>
      </c>
    </row>
    <row r="55" spans="1:13">
      <c r="A55">
        <v>15923500</v>
      </c>
      <c r="B55">
        <v>8.9584409999999993E-3</v>
      </c>
      <c r="C55">
        <v>172.946909146</v>
      </c>
      <c r="D55" s="2">
        <f t="shared" si="3"/>
        <v>15.923500000000001</v>
      </c>
      <c r="E55" s="2">
        <f t="shared" si="4"/>
        <v>1.0180788402234906</v>
      </c>
      <c r="F55" s="2">
        <f t="shared" si="5"/>
        <v>3.0184929957451945</v>
      </c>
      <c r="G55" s="2">
        <f t="shared" si="0"/>
        <v>-8.8906506868501045E-3</v>
      </c>
      <c r="H55" s="2">
        <f t="shared" si="6"/>
        <v>1.099997961313E-3</v>
      </c>
      <c r="I55" s="2">
        <f t="shared" si="1"/>
        <v>0.98237303627867523</v>
      </c>
      <c r="J55" s="2">
        <f t="shared" si="2"/>
        <v>2.161390133790866E-3</v>
      </c>
      <c r="K55" s="2">
        <f t="shared" si="7"/>
        <v>49.118651813933759</v>
      </c>
      <c r="L55" s="2">
        <f t="shared" si="7"/>
        <v>0.10806950668954329</v>
      </c>
      <c r="M55" s="2">
        <f t="shared" si="8"/>
        <v>49.118770699567939</v>
      </c>
    </row>
    <row r="56" spans="1:13">
      <c r="A56">
        <v>16223000</v>
      </c>
      <c r="B56">
        <v>9.0234749999999996E-3</v>
      </c>
      <c r="C56">
        <v>173.0566642</v>
      </c>
      <c r="D56" s="2">
        <f t="shared" si="3"/>
        <v>16.222999999999999</v>
      </c>
      <c r="E56" s="2">
        <f t="shared" si="4"/>
        <v>1.0182112790209636</v>
      </c>
      <c r="F56" s="2">
        <f t="shared" si="5"/>
        <v>3.0204085828081984</v>
      </c>
      <c r="G56" s="2">
        <f t="shared" si="0"/>
        <v>-8.9572985685684291E-3</v>
      </c>
      <c r="H56" s="2">
        <f t="shared" si="6"/>
        <v>1.0908269473875985E-3</v>
      </c>
      <c r="I56" s="2">
        <f t="shared" si="1"/>
        <v>0.98224212769018704</v>
      </c>
      <c r="J56" s="2">
        <f t="shared" si="2"/>
        <v>2.1430868602656103E-3</v>
      </c>
      <c r="K56" s="2">
        <f t="shared" si="7"/>
        <v>49.112106384509353</v>
      </c>
      <c r="L56" s="2">
        <f t="shared" si="7"/>
        <v>0.10715434301328051</v>
      </c>
      <c r="M56" s="2">
        <f t="shared" si="8"/>
        <v>49.11222328073319</v>
      </c>
    </row>
    <row r="57" spans="1:13">
      <c r="A57">
        <v>16522500</v>
      </c>
      <c r="B57">
        <v>9.1443510000000002E-3</v>
      </c>
      <c r="C57">
        <v>173.30230384699999</v>
      </c>
      <c r="D57" s="2">
        <f t="shared" si="3"/>
        <v>16.522500000000001</v>
      </c>
      <c r="E57" s="2">
        <f t="shared" si="4"/>
        <v>1.0184574837096174</v>
      </c>
      <c r="F57" s="2">
        <f t="shared" si="5"/>
        <v>3.024695803421785</v>
      </c>
      <c r="G57" s="2">
        <f t="shared" si="0"/>
        <v>-9.0819439138038558E-3</v>
      </c>
      <c r="H57" s="2">
        <f t="shared" si="6"/>
        <v>1.0665129899453264E-3</v>
      </c>
      <c r="I57" s="2">
        <f t="shared" si="1"/>
        <v>0.98199737685354394</v>
      </c>
      <c r="J57" s="2">
        <f t="shared" si="2"/>
        <v>2.0948010825099358E-3</v>
      </c>
      <c r="K57" s="2">
        <f t="shared" si="7"/>
        <v>49.099868842677196</v>
      </c>
      <c r="L57" s="2">
        <f t="shared" si="7"/>
        <v>0.10474005412549679</v>
      </c>
      <c r="M57" s="2">
        <f t="shared" si="8"/>
        <v>49.099980558519988</v>
      </c>
    </row>
    <row r="58" spans="1:13">
      <c r="A58">
        <v>16822000</v>
      </c>
      <c r="B58">
        <v>9.2694479999999996E-3</v>
      </c>
      <c r="C58">
        <v>173.14424904800001</v>
      </c>
      <c r="D58" s="2">
        <f t="shared" si="3"/>
        <v>16.821999999999999</v>
      </c>
      <c r="E58" s="2">
        <f t="shared" si="4"/>
        <v>1.0187123491473793</v>
      </c>
      <c r="F58" s="2">
        <f t="shared" si="5"/>
        <v>3.0219372267806577</v>
      </c>
      <c r="G58" s="2">
        <f t="shared" si="0"/>
        <v>-9.203169838846257E-3</v>
      </c>
      <c r="H58" s="2">
        <f t="shared" si="6"/>
        <v>1.1064949805826248E-3</v>
      </c>
      <c r="I58" s="2">
        <f t="shared" si="1"/>
        <v>0.98175912994430947</v>
      </c>
      <c r="J58" s="2">
        <f t="shared" si="2"/>
        <v>2.1728097924596538E-3</v>
      </c>
      <c r="K58" s="2">
        <f t="shared" si="7"/>
        <v>49.087956497215472</v>
      </c>
      <c r="L58" s="2">
        <f t="shared" si="7"/>
        <v>0.10864048962298269</v>
      </c>
      <c r="M58" s="2">
        <f t="shared" si="8"/>
        <v>49.08807671755438</v>
      </c>
    </row>
    <row r="59" spans="1:13">
      <c r="A59">
        <v>17121500</v>
      </c>
      <c r="B59">
        <v>9.3987180000000003E-3</v>
      </c>
      <c r="C59">
        <v>173.246057796</v>
      </c>
      <c r="D59" s="2">
        <f t="shared" si="3"/>
        <v>17.121500000000001</v>
      </c>
      <c r="E59" s="2">
        <f t="shared" si="4"/>
        <v>1.0189757840430496</v>
      </c>
      <c r="F59" s="2">
        <f t="shared" si="5"/>
        <v>3.0237141246405908</v>
      </c>
      <c r="G59" s="2">
        <f t="shared" si="0"/>
        <v>-9.3334943511986408E-3</v>
      </c>
      <c r="H59" s="2">
        <f t="shared" si="6"/>
        <v>1.1053430416242075E-3</v>
      </c>
      <c r="I59" s="2">
        <f t="shared" si="1"/>
        <v>0.98150325201015454</v>
      </c>
      <c r="J59" s="2">
        <f t="shared" si="2"/>
        <v>2.1699872676602824E-3</v>
      </c>
      <c r="K59" s="2">
        <f t="shared" si="7"/>
        <v>49.075162600507724</v>
      </c>
      <c r="L59" s="2">
        <f t="shared" si="7"/>
        <v>0.10849936338301412</v>
      </c>
      <c r="M59" s="2">
        <f t="shared" si="8"/>
        <v>49.075282539972463</v>
      </c>
    </row>
    <row r="60" spans="1:13">
      <c r="A60">
        <v>17421000</v>
      </c>
      <c r="B60">
        <v>9.5135900000000006E-3</v>
      </c>
      <c r="C60">
        <v>173.36300345500001</v>
      </c>
      <c r="D60" s="2">
        <f t="shared" si="3"/>
        <v>17.420999999999999</v>
      </c>
      <c r="E60" s="2">
        <f t="shared" si="4"/>
        <v>1.0192099354497959</v>
      </c>
      <c r="F60" s="2">
        <f t="shared" si="5"/>
        <v>3.0257552114360555</v>
      </c>
      <c r="G60" s="2">
        <f t="shared" si="0"/>
        <v>-9.4498331760657014E-3</v>
      </c>
      <c r="H60" s="2">
        <f t="shared" si="6"/>
        <v>1.0995670205258118E-3</v>
      </c>
      <c r="I60" s="2">
        <f t="shared" si="1"/>
        <v>0.98127490959738795</v>
      </c>
      <c r="J60" s="2">
        <f t="shared" si="2"/>
        <v>2.1581503880525885E-3</v>
      </c>
      <c r="K60" s="2">
        <f t="shared" si="7"/>
        <v>49.063745479869397</v>
      </c>
      <c r="L60" s="2">
        <f t="shared" si="7"/>
        <v>0.10790751940262942</v>
      </c>
      <c r="M60" s="2">
        <f t="shared" si="8"/>
        <v>49.06386414201544</v>
      </c>
    </row>
    <row r="61" spans="1:13">
      <c r="A61">
        <v>17720500</v>
      </c>
      <c r="B61">
        <v>9.6174399999999997E-3</v>
      </c>
      <c r="C61">
        <v>173.44668747200001</v>
      </c>
      <c r="D61" s="2">
        <f t="shared" si="3"/>
        <v>17.720500000000001</v>
      </c>
      <c r="E61" s="2">
        <f t="shared" si="4"/>
        <v>1.019421666714325</v>
      </c>
      <c r="F61" s="2">
        <f t="shared" si="5"/>
        <v>3.0272157730640004</v>
      </c>
      <c r="G61" s="2">
        <f t="shared" si="0"/>
        <v>-9.5546005352021568E-3</v>
      </c>
      <c r="H61" s="2">
        <f t="shared" si="6"/>
        <v>1.0976159466382718E-3</v>
      </c>
      <c r="I61" s="2">
        <f t="shared" si="1"/>
        <v>0.98106930998425457</v>
      </c>
      <c r="J61" s="2">
        <f t="shared" si="2"/>
        <v>2.1538738616828034E-3</v>
      </c>
      <c r="K61" s="2">
        <f t="shared" si="7"/>
        <v>49.053465499212727</v>
      </c>
      <c r="L61" s="2">
        <f t="shared" si="7"/>
        <v>0.10769369308414017</v>
      </c>
      <c r="M61" s="2">
        <f t="shared" si="8"/>
        <v>49.053583716319686</v>
      </c>
    </row>
    <row r="62" spans="1:13">
      <c r="A62">
        <v>18020000</v>
      </c>
      <c r="B62">
        <v>9.770417E-3</v>
      </c>
      <c r="C62">
        <v>173.659318673</v>
      </c>
      <c r="D62" s="2">
        <f t="shared" si="3"/>
        <v>18.02</v>
      </c>
      <c r="E62" s="2">
        <f t="shared" si="4"/>
        <v>1.0197336398906596</v>
      </c>
      <c r="F62" s="2">
        <f t="shared" si="5"/>
        <v>3.0309268876139197</v>
      </c>
      <c r="G62" s="2">
        <f t="shared" si="0"/>
        <v>-9.7106493174069688E-3</v>
      </c>
      <c r="H62" s="2">
        <f t="shared" si="6"/>
        <v>1.0790450353125093E-3</v>
      </c>
      <c r="I62" s="2">
        <f t="shared" si="1"/>
        <v>0.98076321890224072</v>
      </c>
      <c r="J62" s="2">
        <f t="shared" si="2"/>
        <v>2.116777434140152E-3</v>
      </c>
      <c r="K62" s="2">
        <f t="shared" si="7"/>
        <v>49.038160945112033</v>
      </c>
      <c r="L62" s="2">
        <f t="shared" si="7"/>
        <v>0.10583887170700761</v>
      </c>
      <c r="M62" s="2">
        <f t="shared" si="8"/>
        <v>49.038275160791237</v>
      </c>
    </row>
    <row r="63" spans="1:13">
      <c r="A63">
        <v>18319500</v>
      </c>
      <c r="B63">
        <v>9.9056839999999997E-3</v>
      </c>
      <c r="C63">
        <v>173.714125685</v>
      </c>
      <c r="D63" s="2">
        <f t="shared" si="3"/>
        <v>18.319500000000001</v>
      </c>
      <c r="E63" s="2">
        <f t="shared" si="4"/>
        <v>1.0200095765422008</v>
      </c>
      <c r="F63" s="2">
        <f t="shared" si="5"/>
        <v>3.0318834504264998</v>
      </c>
      <c r="G63" s="2">
        <f t="shared" si="0"/>
        <v>-9.846130820892118E-3</v>
      </c>
      <c r="H63" s="2">
        <f t="shared" si="6"/>
        <v>1.0845659803507966E-3</v>
      </c>
      <c r="I63" s="2">
        <f t="shared" si="1"/>
        <v>0.9804974560452786</v>
      </c>
      <c r="J63" s="2">
        <f t="shared" si="2"/>
        <v>2.1270370796508753E-3</v>
      </c>
      <c r="K63" s="2">
        <f t="shared" si="7"/>
        <v>49.024872802263928</v>
      </c>
      <c r="L63" s="2">
        <f t="shared" si="7"/>
        <v>0.10635185398254376</v>
      </c>
      <c r="M63" s="2">
        <f t="shared" si="8"/>
        <v>49.024988159050103</v>
      </c>
    </row>
    <row r="64" spans="1:13">
      <c r="A64">
        <v>18619000</v>
      </c>
      <c r="B64">
        <v>1.0035178000000001E-2</v>
      </c>
      <c r="C64">
        <v>173.728986351</v>
      </c>
      <c r="D64" s="2">
        <f t="shared" si="3"/>
        <v>18.619</v>
      </c>
      <c r="E64" s="2">
        <f t="shared" si="4"/>
        <v>1.0202738072646385</v>
      </c>
      <c r="F64" s="2">
        <f t="shared" si="5"/>
        <v>3.0321428179772392</v>
      </c>
      <c r="G64" s="2">
        <f t="shared" si="0"/>
        <v>-9.9751309433320414E-3</v>
      </c>
      <c r="H64" s="2">
        <f t="shared" si="6"/>
        <v>1.0961569938031802E-3</v>
      </c>
      <c r="I64" s="2">
        <f t="shared" si="1"/>
        <v>0.98024444646412745</v>
      </c>
      <c r="J64" s="2">
        <f t="shared" si="2"/>
        <v>2.149220048026462E-3</v>
      </c>
      <c r="K64" s="2">
        <f t="shared" si="7"/>
        <v>49.012222323206373</v>
      </c>
      <c r="L64" s="2">
        <f t="shared" si="7"/>
        <v>0.1074610024013231</v>
      </c>
      <c r="M64" s="2">
        <f t="shared" si="8"/>
        <v>49.012340129057769</v>
      </c>
    </row>
    <row r="65" spans="1:13">
      <c r="A65">
        <v>18918500</v>
      </c>
      <c r="B65">
        <v>1.0145044000000001E-2</v>
      </c>
      <c r="C65">
        <v>173.58204219999999</v>
      </c>
      <c r="D65" s="2">
        <f t="shared" si="3"/>
        <v>18.918500000000002</v>
      </c>
      <c r="E65" s="2">
        <f t="shared" si="4"/>
        <v>1.0204980415332687</v>
      </c>
      <c r="F65" s="2">
        <f t="shared" si="5"/>
        <v>3.0295781587257413</v>
      </c>
      <c r="G65" s="2">
        <f t="shared" si="0"/>
        <v>-1.0081464334125762E-2</v>
      </c>
      <c r="H65" s="2">
        <f t="shared" si="6"/>
        <v>1.1340170376525343E-3</v>
      </c>
      <c r="I65" s="2">
        <f t="shared" si="1"/>
        <v>0.98003581861327982</v>
      </c>
      <c r="J65" s="2">
        <f t="shared" si="2"/>
        <v>2.2229834253517061E-3</v>
      </c>
      <c r="K65" s="2">
        <f t="shared" si="7"/>
        <v>49.001790930663994</v>
      </c>
      <c r="L65" s="2">
        <f t="shared" si="7"/>
        <v>0.11114917126758531</v>
      </c>
      <c r="M65" s="2">
        <f t="shared" si="8"/>
        <v>49.001916988529928</v>
      </c>
    </row>
    <row r="66" spans="1:13">
      <c r="A66">
        <v>19218000</v>
      </c>
      <c r="B66">
        <v>1.0312431E-2</v>
      </c>
      <c r="C66">
        <v>173.50186385000001</v>
      </c>
      <c r="D66" s="2">
        <f t="shared" ref="D66:D102" si="9">A66/10^6</f>
        <v>19.218</v>
      </c>
      <c r="E66" s="2">
        <f t="shared" si="4"/>
        <v>1.0208397706973724</v>
      </c>
      <c r="F66" s="2">
        <f t="shared" si="5"/>
        <v>3.0281787825294249</v>
      </c>
      <c r="G66" s="2">
        <f t="shared" ref="G66:G102" si="10">B66*COS(F66)</f>
        <v>-1.024617917569089E-2</v>
      </c>
      <c r="H66" s="2">
        <f t="shared" si="6"/>
        <v>1.1670670200975431E-3</v>
      </c>
      <c r="I66" s="2">
        <f t="shared" ref="I66:I102" si="11">(1-G66^2-H66^2)/((1-G66)^2+H66^2)</f>
        <v>0.97971283843038937</v>
      </c>
      <c r="J66" s="2">
        <f t="shared" ref="J66:J102" si="12">2*H66/((1-G66)^2+H66^2)</f>
        <v>2.2870243022161374E-3</v>
      </c>
      <c r="K66" s="2">
        <f t="shared" si="7"/>
        <v>48.985641921519466</v>
      </c>
      <c r="L66" s="2">
        <f t="shared" si="7"/>
        <v>0.11435121511080687</v>
      </c>
      <c r="M66" s="2">
        <f t="shared" si="8"/>
        <v>48.985775391063505</v>
      </c>
    </row>
    <row r="67" spans="1:13">
      <c r="A67">
        <v>19517500</v>
      </c>
      <c r="B67">
        <v>1.038056E-2</v>
      </c>
      <c r="C67">
        <v>173.44438773799999</v>
      </c>
      <c r="D67" s="2">
        <f t="shared" si="9"/>
        <v>19.517499999999998</v>
      </c>
      <c r="E67" s="2">
        <f t="shared" ref="E67:E102" si="13">(1+B67)/(1-B67)</f>
        <v>1.0209788926539276</v>
      </c>
      <c r="F67" s="2">
        <f t="shared" ref="F67:F102" si="14">C67/180*PI()</f>
        <v>3.0271756351337795</v>
      </c>
      <c r="G67" s="2">
        <f t="shared" si="10"/>
        <v>-1.0312686819519332E-2</v>
      </c>
      <c r="H67" s="2">
        <f t="shared" ref="H67:H102" si="15">B67*SIN(F67)</f>
        <v>1.1851229793199687E-3</v>
      </c>
      <c r="I67" s="2">
        <f t="shared" si="11"/>
        <v>0.97958243434529579</v>
      </c>
      <c r="J67" s="2">
        <f t="shared" si="12"/>
        <v>2.3221015265938831E-3</v>
      </c>
      <c r="K67" s="2">
        <f t="shared" ref="K67:L102" si="16">I67*50</f>
        <v>48.979121717264789</v>
      </c>
      <c r="L67" s="2">
        <f t="shared" si="16"/>
        <v>0.11610507632969416</v>
      </c>
      <c r="M67" s="2">
        <f t="shared" ref="M67:M102" si="17">SQRT(K67^2+L67^2)</f>
        <v>48.979259330694141</v>
      </c>
    </row>
    <row r="68" spans="1:13">
      <c r="A68">
        <v>19817000</v>
      </c>
      <c r="B68">
        <v>1.0563688E-2</v>
      </c>
      <c r="C68">
        <v>173.37837348299999</v>
      </c>
      <c r="D68" s="2">
        <f t="shared" si="9"/>
        <v>19.817</v>
      </c>
      <c r="E68" s="2">
        <f t="shared" si="13"/>
        <v>1.0213529418152181</v>
      </c>
      <c r="F68" s="2">
        <f t="shared" si="14"/>
        <v>3.0260234690307786</v>
      </c>
      <c r="G68" s="2">
        <f t="shared" si="10"/>
        <v>-1.0493220926450626E-2</v>
      </c>
      <c r="H68" s="2">
        <f t="shared" si="15"/>
        <v>1.218120991545031E-3</v>
      </c>
      <c r="I68" s="2">
        <f t="shared" si="11"/>
        <v>0.97922861060510213</v>
      </c>
      <c r="J68" s="2">
        <f t="shared" si="12"/>
        <v>2.385904098826273E-3</v>
      </c>
      <c r="K68" s="2">
        <f t="shared" si="16"/>
        <v>48.961430530255107</v>
      </c>
      <c r="L68" s="2">
        <f t="shared" si="16"/>
        <v>0.11929520494131365</v>
      </c>
      <c r="M68" s="2">
        <f t="shared" si="17"/>
        <v>48.961575862250584</v>
      </c>
    </row>
    <row r="69" spans="1:13">
      <c r="A69">
        <v>20116500</v>
      </c>
      <c r="B69">
        <v>1.0674818000000001E-2</v>
      </c>
      <c r="C69">
        <v>173.19320961700001</v>
      </c>
      <c r="D69" s="2">
        <f t="shared" si="9"/>
        <v>20.116499999999998</v>
      </c>
      <c r="E69" s="2">
        <f t="shared" si="13"/>
        <v>1.0215799985570366</v>
      </c>
      <c r="F69" s="2">
        <f t="shared" si="14"/>
        <v>3.0227917499133574</v>
      </c>
      <c r="G69" s="2">
        <f t="shared" si="10"/>
        <v>-1.0599576209509914E-2</v>
      </c>
      <c r="H69" s="2">
        <f t="shared" si="15"/>
        <v>1.2651970249393833E-3</v>
      </c>
      <c r="I69" s="2">
        <f t="shared" si="11"/>
        <v>0.9790200910862259</v>
      </c>
      <c r="J69" s="2">
        <f t="shared" si="12"/>
        <v>2.4775889387652788E-3</v>
      </c>
      <c r="K69" s="2">
        <f t="shared" si="16"/>
        <v>48.951004554311297</v>
      </c>
      <c r="L69" s="2">
        <f t="shared" si="16"/>
        <v>0.12387944693826394</v>
      </c>
      <c r="M69" s="2">
        <f t="shared" si="17"/>
        <v>48.951161303829949</v>
      </c>
    </row>
    <row r="70" spans="1:13">
      <c r="A70">
        <v>20416000</v>
      </c>
      <c r="B70">
        <v>1.0841015000000001E-2</v>
      </c>
      <c r="C70">
        <v>172.94150016699999</v>
      </c>
      <c r="D70" s="2">
        <f t="shared" si="9"/>
        <v>20.416</v>
      </c>
      <c r="E70" s="2">
        <f t="shared" si="13"/>
        <v>1.0219196613777917</v>
      </c>
      <c r="F70" s="2">
        <f t="shared" si="14"/>
        <v>3.0183985912524731</v>
      </c>
      <c r="G70" s="2">
        <f t="shared" si="10"/>
        <v>-1.0758853158035077E-2</v>
      </c>
      <c r="H70" s="2">
        <f t="shared" si="15"/>
        <v>1.3321730195675252E-3</v>
      </c>
      <c r="I70" s="2">
        <f t="shared" si="11"/>
        <v>0.9787078980772651</v>
      </c>
      <c r="J70" s="2">
        <f t="shared" si="12"/>
        <v>2.607923014661498E-3</v>
      </c>
      <c r="K70" s="2">
        <f t="shared" si="16"/>
        <v>48.935394903863255</v>
      </c>
      <c r="L70" s="2">
        <f t="shared" si="16"/>
        <v>0.13039615073307489</v>
      </c>
      <c r="M70" s="2">
        <f t="shared" si="17"/>
        <v>48.935568634206874</v>
      </c>
    </row>
    <row r="71" spans="1:13">
      <c r="A71">
        <v>20715500</v>
      </c>
      <c r="B71">
        <v>1.0973940999999999E-2</v>
      </c>
      <c r="C71">
        <v>172.88047072200001</v>
      </c>
      <c r="D71" s="2">
        <f t="shared" si="9"/>
        <v>20.715499999999999</v>
      </c>
      <c r="E71" s="2">
        <f t="shared" si="13"/>
        <v>1.0221914092154372</v>
      </c>
      <c r="F71" s="2">
        <f t="shared" si="14"/>
        <v>3.0173334264965588</v>
      </c>
      <c r="G71" s="2">
        <f t="shared" si="10"/>
        <v>-1.0889329178582133E-2</v>
      </c>
      <c r="H71" s="2">
        <f t="shared" si="15"/>
        <v>1.3601070222452234E-3</v>
      </c>
      <c r="I71" s="2">
        <f t="shared" si="11"/>
        <v>0.97845236048586937</v>
      </c>
      <c r="J71" s="2">
        <f t="shared" si="12"/>
        <v>2.6619204209634086E-3</v>
      </c>
      <c r="K71" s="2">
        <f t="shared" si="16"/>
        <v>48.92261802429347</v>
      </c>
      <c r="L71" s="2">
        <f t="shared" si="16"/>
        <v>0.13309602104817042</v>
      </c>
      <c r="M71" s="2">
        <f t="shared" si="17"/>
        <v>48.922799070594301</v>
      </c>
    </row>
    <row r="72" spans="1:13">
      <c r="A72">
        <v>21015000</v>
      </c>
      <c r="B72">
        <v>1.1128881E-2</v>
      </c>
      <c r="C72">
        <v>172.590166138</v>
      </c>
      <c r="D72" s="2">
        <f t="shared" si="9"/>
        <v>21.015000000000001</v>
      </c>
      <c r="E72" s="2">
        <f t="shared" si="13"/>
        <v>1.0225082536766856</v>
      </c>
      <c r="F72" s="2">
        <f t="shared" si="14"/>
        <v>3.0122666556721258</v>
      </c>
      <c r="G72" s="2">
        <f t="shared" si="10"/>
        <v>-1.1035944184045769E-2</v>
      </c>
      <c r="H72" s="2">
        <f t="shared" si="15"/>
        <v>1.4352450239549189E-3</v>
      </c>
      <c r="I72" s="2">
        <f t="shared" si="11"/>
        <v>0.97816505051679592</v>
      </c>
      <c r="J72" s="2">
        <f t="shared" si="12"/>
        <v>2.808160839036334E-3</v>
      </c>
      <c r="K72" s="2">
        <f t="shared" si="16"/>
        <v>48.908252525839799</v>
      </c>
      <c r="L72" s="2">
        <f t="shared" si="16"/>
        <v>0.14040804195181669</v>
      </c>
      <c r="M72" s="2">
        <f t="shared" si="17"/>
        <v>48.908454070329803</v>
      </c>
    </row>
    <row r="73" spans="1:13">
      <c r="A73">
        <v>21314500</v>
      </c>
      <c r="B73">
        <v>1.1304491E-2</v>
      </c>
      <c r="C73">
        <v>172.50461683500001</v>
      </c>
      <c r="D73" s="2">
        <f t="shared" si="9"/>
        <v>21.314499999999999</v>
      </c>
      <c r="E73" s="2">
        <f t="shared" si="13"/>
        <v>1.0228674873044254</v>
      </c>
      <c r="F73" s="2">
        <f t="shared" si="14"/>
        <v>3.01077353866199</v>
      </c>
      <c r="G73" s="2">
        <f t="shared" si="10"/>
        <v>-1.1207898372875155E-2</v>
      </c>
      <c r="H73" s="2">
        <f t="shared" si="15"/>
        <v>1.4746290490775761E-3</v>
      </c>
      <c r="I73" s="2">
        <f t="shared" si="11"/>
        <v>0.9778284465918845</v>
      </c>
      <c r="J73" s="2">
        <f t="shared" si="12"/>
        <v>2.8842370457443857E-3</v>
      </c>
      <c r="K73" s="2">
        <f t="shared" si="16"/>
        <v>48.891422329594228</v>
      </c>
      <c r="L73" s="2">
        <f t="shared" si="16"/>
        <v>0.14421185228721928</v>
      </c>
      <c r="M73" s="2">
        <f t="shared" si="17"/>
        <v>48.891635015297709</v>
      </c>
    </row>
    <row r="74" spans="1:13">
      <c r="A74">
        <v>21614000</v>
      </c>
      <c r="B74">
        <v>1.1418651E-2</v>
      </c>
      <c r="C74">
        <v>172.28977922999999</v>
      </c>
      <c r="D74" s="2">
        <f t="shared" si="9"/>
        <v>21.614000000000001</v>
      </c>
      <c r="E74" s="2">
        <f t="shared" si="13"/>
        <v>1.0231010852299622</v>
      </c>
      <c r="F74" s="2">
        <f t="shared" si="14"/>
        <v>3.0070239150976406</v>
      </c>
      <c r="G74" s="2">
        <f t="shared" si="10"/>
        <v>-1.1315418204088589E-2</v>
      </c>
      <c r="H74" s="2">
        <f t="shared" si="15"/>
        <v>1.5319600276709471E-3</v>
      </c>
      <c r="I74" s="2">
        <f t="shared" si="11"/>
        <v>0.97761783777374878</v>
      </c>
      <c r="J74" s="2">
        <f t="shared" si="12"/>
        <v>2.9957335000968368E-3</v>
      </c>
      <c r="K74" s="2">
        <f t="shared" si="16"/>
        <v>48.880891888687437</v>
      </c>
      <c r="L74" s="2">
        <f t="shared" si="16"/>
        <v>0.14978667500484183</v>
      </c>
      <c r="M74" s="2">
        <f t="shared" si="17"/>
        <v>48.881121385270589</v>
      </c>
    </row>
    <row r="75" spans="1:13">
      <c r="A75">
        <v>21913500</v>
      </c>
      <c r="B75">
        <v>1.1648306000000001E-2</v>
      </c>
      <c r="C75">
        <v>172.08392579299999</v>
      </c>
      <c r="D75" s="2">
        <f t="shared" si="9"/>
        <v>21.913499999999999</v>
      </c>
      <c r="E75" s="2">
        <f t="shared" si="13"/>
        <v>1.0235711762740198</v>
      </c>
      <c r="F75" s="2">
        <f t="shared" si="14"/>
        <v>3.0034310948454439</v>
      </c>
      <c r="G75" s="2">
        <f t="shared" si="10"/>
        <v>-1.1537307713648755E-2</v>
      </c>
      <c r="H75" s="2">
        <f t="shared" si="15"/>
        <v>1.6042329600830939E-3</v>
      </c>
      <c r="I75" s="2">
        <f t="shared" si="11"/>
        <v>0.9771835940981296</v>
      </c>
      <c r="J75" s="2">
        <f t="shared" si="12"/>
        <v>3.1356857187571779E-3</v>
      </c>
      <c r="K75" s="2">
        <f t="shared" si="16"/>
        <v>48.859179704906481</v>
      </c>
      <c r="L75" s="2">
        <f t="shared" si="16"/>
        <v>0.1567842859378589</v>
      </c>
      <c r="M75" s="2">
        <f t="shared" si="17"/>
        <v>48.859431256909474</v>
      </c>
    </row>
    <row r="76" spans="1:13">
      <c r="A76">
        <v>22213000</v>
      </c>
      <c r="B76">
        <v>1.1790435E-2</v>
      </c>
      <c r="C76">
        <v>171.823193565</v>
      </c>
      <c r="D76" s="2">
        <f t="shared" si="9"/>
        <v>22.213000000000001</v>
      </c>
      <c r="E76" s="2">
        <f t="shared" si="13"/>
        <v>1.0238622159055908</v>
      </c>
      <c r="F76" s="2">
        <f t="shared" si="14"/>
        <v>2.9988804590007834</v>
      </c>
      <c r="G76" s="2">
        <f t="shared" si="10"/>
        <v>-1.1670572100568604E-2</v>
      </c>
      <c r="H76" s="2">
        <f t="shared" si="15"/>
        <v>1.6769330143612548E-3</v>
      </c>
      <c r="I76" s="2">
        <f t="shared" si="11"/>
        <v>0.9769226860739747</v>
      </c>
      <c r="J76" s="2">
        <f t="shared" si="12"/>
        <v>3.2769233489057378E-3</v>
      </c>
      <c r="K76" s="2">
        <f t="shared" si="16"/>
        <v>48.846134303698733</v>
      </c>
      <c r="L76" s="2">
        <f t="shared" si="16"/>
        <v>0.16384616744528688</v>
      </c>
      <c r="M76" s="2">
        <f t="shared" si="17"/>
        <v>48.846409100173986</v>
      </c>
    </row>
    <row r="77" spans="1:13">
      <c r="A77">
        <v>22512500</v>
      </c>
      <c r="B77">
        <v>1.1977870999999999E-2</v>
      </c>
      <c r="C77">
        <v>171.851925475</v>
      </c>
      <c r="D77" s="2">
        <f t="shared" si="9"/>
        <v>22.512499999999999</v>
      </c>
      <c r="E77" s="2">
        <f t="shared" si="13"/>
        <v>1.0242461593691694</v>
      </c>
      <c r="F77" s="2">
        <f t="shared" si="14"/>
        <v>2.9993819254306704</v>
      </c>
      <c r="G77" s="2">
        <f t="shared" si="10"/>
        <v>-1.1856955408232714E-2</v>
      </c>
      <c r="H77" s="2">
        <f t="shared" si="15"/>
        <v>1.6976460584650689E-3</v>
      </c>
      <c r="I77" s="2">
        <f t="shared" si="11"/>
        <v>0.97655840543052586</v>
      </c>
      <c r="J77" s="2">
        <f t="shared" si="12"/>
        <v>3.3161768255586701E-3</v>
      </c>
      <c r="K77" s="2">
        <f t="shared" si="16"/>
        <v>48.827920271526295</v>
      </c>
      <c r="L77" s="2">
        <f t="shared" si="16"/>
        <v>0.16580884127793349</v>
      </c>
      <c r="M77" s="2">
        <f t="shared" si="17"/>
        <v>48.8282017958308</v>
      </c>
    </row>
    <row r="78" spans="1:13">
      <c r="A78">
        <v>22812000</v>
      </c>
      <c r="B78">
        <v>1.2072532E-2</v>
      </c>
      <c r="C78">
        <v>171.53150598299999</v>
      </c>
      <c r="D78" s="2">
        <f t="shared" si="9"/>
        <v>22.812000000000001</v>
      </c>
      <c r="E78" s="2">
        <f t="shared" si="13"/>
        <v>1.0244401181079419</v>
      </c>
      <c r="F78" s="2">
        <f t="shared" si="14"/>
        <v>2.9937895503077026</v>
      </c>
      <c r="G78" s="2">
        <f t="shared" si="10"/>
        <v>-1.19409050838302E-2</v>
      </c>
      <c r="H78" s="2">
        <f t="shared" si="15"/>
        <v>1.7778680125313331E-3</v>
      </c>
      <c r="I78" s="2">
        <f t="shared" si="11"/>
        <v>0.97639389479397709</v>
      </c>
      <c r="J78" s="2">
        <f t="shared" si="12"/>
        <v>3.4723050210381059E-3</v>
      </c>
      <c r="K78" s="2">
        <f t="shared" si="16"/>
        <v>48.819694739698853</v>
      </c>
      <c r="L78" s="2">
        <f t="shared" si="16"/>
        <v>0.17361525105190528</v>
      </c>
      <c r="M78" s="2">
        <f t="shared" si="17"/>
        <v>48.820003448717387</v>
      </c>
    </row>
    <row r="79" spans="1:13">
      <c r="A79">
        <v>23111500</v>
      </c>
      <c r="B79">
        <v>1.2305983E-2</v>
      </c>
      <c r="C79">
        <v>171.296114722</v>
      </c>
      <c r="D79" s="2">
        <f t="shared" si="9"/>
        <v>23.111499999999999</v>
      </c>
      <c r="E79" s="2">
        <f t="shared" si="13"/>
        <v>1.0249186140407693</v>
      </c>
      <c r="F79" s="2">
        <f t="shared" si="14"/>
        <v>2.989681197772831</v>
      </c>
      <c r="G79" s="2">
        <f t="shared" si="10"/>
        <v>-1.2164262714619603E-2</v>
      </c>
      <c r="H79" s="2">
        <f t="shared" si="15"/>
        <v>1.8622379563321897E-3</v>
      </c>
      <c r="I79" s="2">
        <f t="shared" si="11"/>
        <v>0.97595716777047103</v>
      </c>
      <c r="J79" s="2">
        <f t="shared" si="12"/>
        <v>3.635479510054899E-3</v>
      </c>
      <c r="K79" s="2">
        <f t="shared" si="16"/>
        <v>48.797858388523551</v>
      </c>
      <c r="L79" s="2">
        <f t="shared" si="16"/>
        <v>0.18177397550274496</v>
      </c>
      <c r="M79" s="2">
        <f t="shared" si="17"/>
        <v>48.798196945015995</v>
      </c>
    </row>
    <row r="80" spans="1:13">
      <c r="A80">
        <v>23411000</v>
      </c>
      <c r="B80">
        <v>1.2443038999999999E-2</v>
      </c>
      <c r="C80">
        <v>170.97715107100001</v>
      </c>
      <c r="D80" s="2">
        <f t="shared" si="9"/>
        <v>23.411000000000001</v>
      </c>
      <c r="E80" s="2">
        <f t="shared" si="13"/>
        <v>1.0251996380794079</v>
      </c>
      <c r="F80" s="2">
        <f t="shared" si="14"/>
        <v>2.9841142318686993</v>
      </c>
      <c r="G80" s="2">
        <f t="shared" si="10"/>
        <v>-1.2289067313742734E-2</v>
      </c>
      <c r="H80" s="2">
        <f t="shared" si="15"/>
        <v>1.9514210498559677E-3</v>
      </c>
      <c r="I80" s="2">
        <f t="shared" si="11"/>
        <v>0.97571289892621083</v>
      </c>
      <c r="J80" s="2">
        <f t="shared" si="12"/>
        <v>3.8086430683950375E-3</v>
      </c>
      <c r="K80" s="2">
        <f t="shared" si="16"/>
        <v>48.785644946310541</v>
      </c>
      <c r="L80" s="2">
        <f t="shared" si="16"/>
        <v>0.19043215341975187</v>
      </c>
      <c r="M80" s="2">
        <f t="shared" si="17"/>
        <v>48.786016615753034</v>
      </c>
    </row>
    <row r="81" spans="1:13">
      <c r="A81">
        <v>23710500</v>
      </c>
      <c r="B81">
        <v>1.2603751999999999E-2</v>
      </c>
      <c r="C81">
        <v>170.669059154</v>
      </c>
      <c r="D81" s="2">
        <f t="shared" si="9"/>
        <v>23.7105</v>
      </c>
      <c r="E81" s="2">
        <f t="shared" si="13"/>
        <v>1.025529268569795</v>
      </c>
      <c r="F81" s="2">
        <f t="shared" si="14"/>
        <v>2.978737013518268</v>
      </c>
      <c r="G81" s="2">
        <f t="shared" si="10"/>
        <v>-1.243698297600654E-2</v>
      </c>
      <c r="H81" s="2">
        <f t="shared" si="15"/>
        <v>2.0435309961014743E-3</v>
      </c>
      <c r="I81" s="2">
        <f t="shared" si="11"/>
        <v>0.97542354295711775</v>
      </c>
      <c r="J81" s="2">
        <f t="shared" si="12"/>
        <v>3.9872498815633744E-3</v>
      </c>
      <c r="K81" s="2">
        <f t="shared" si="16"/>
        <v>48.771177147855887</v>
      </c>
      <c r="L81" s="2">
        <f t="shared" si="16"/>
        <v>0.19936249407816872</v>
      </c>
      <c r="M81" s="2">
        <f t="shared" si="17"/>
        <v>48.771584614318051</v>
      </c>
    </row>
    <row r="82" spans="1:13">
      <c r="A82">
        <v>24010000</v>
      </c>
      <c r="B82">
        <v>1.2789353999999999E-2</v>
      </c>
      <c r="C82">
        <v>170.376929682</v>
      </c>
      <c r="D82" s="2">
        <f t="shared" si="9"/>
        <v>24.01</v>
      </c>
      <c r="E82" s="2">
        <f t="shared" si="13"/>
        <v>1.0259100812006436</v>
      </c>
      <c r="F82" s="2">
        <f t="shared" si="14"/>
        <v>2.9736383923897556</v>
      </c>
      <c r="G82" s="2">
        <f t="shared" si="10"/>
        <v>-1.2609392534145341E-2</v>
      </c>
      <c r="H82" s="2">
        <f t="shared" si="15"/>
        <v>2.1379419209033067E-3</v>
      </c>
      <c r="I82" s="2">
        <f t="shared" si="11"/>
        <v>0.97508644443324677</v>
      </c>
      <c r="J82" s="2">
        <f t="shared" si="12"/>
        <v>4.1700384551976305E-3</v>
      </c>
      <c r="K82" s="2">
        <f t="shared" si="16"/>
        <v>48.754322221662335</v>
      </c>
      <c r="L82" s="2">
        <f t="shared" si="16"/>
        <v>0.20850192275988153</v>
      </c>
      <c r="M82" s="2">
        <f t="shared" si="17"/>
        <v>48.75476805754974</v>
      </c>
    </row>
    <row r="83" spans="1:13">
      <c r="A83">
        <v>24309500</v>
      </c>
      <c r="B83">
        <v>1.2943016E-2</v>
      </c>
      <c r="C83">
        <v>170.012757666</v>
      </c>
      <c r="D83" s="2">
        <f t="shared" si="9"/>
        <v>24.3095</v>
      </c>
      <c r="E83" s="2">
        <f t="shared" si="13"/>
        <v>1.0262254686604801</v>
      </c>
      <c r="F83" s="2">
        <f t="shared" si="14"/>
        <v>2.96728239166693</v>
      </c>
      <c r="G83" s="2">
        <f t="shared" si="10"/>
        <v>-1.2746882630829142E-2</v>
      </c>
      <c r="H83" s="2">
        <f t="shared" si="15"/>
        <v>2.2446929349294875E-3</v>
      </c>
      <c r="I83" s="2">
        <f t="shared" si="11"/>
        <v>0.97481740910252002</v>
      </c>
      <c r="J83" s="2">
        <f t="shared" si="12"/>
        <v>4.3770647552850246E-3</v>
      </c>
      <c r="K83" s="2">
        <f t="shared" si="16"/>
        <v>48.740870455126</v>
      </c>
      <c r="L83" s="2">
        <f t="shared" si="16"/>
        <v>0.21885323776425122</v>
      </c>
      <c r="M83" s="2">
        <f t="shared" si="17"/>
        <v>48.741361793276297</v>
      </c>
    </row>
    <row r="84" spans="1:13">
      <c r="A84">
        <v>24609000</v>
      </c>
      <c r="B84">
        <v>1.3119499999999999E-2</v>
      </c>
      <c r="C84">
        <v>169.80796163299999</v>
      </c>
      <c r="D84" s="2">
        <f t="shared" si="9"/>
        <v>24.609000000000002</v>
      </c>
      <c r="E84" s="2">
        <f t="shared" si="13"/>
        <v>1.0265878188899262</v>
      </c>
      <c r="F84" s="2">
        <f t="shared" si="14"/>
        <v>2.9637080265960569</v>
      </c>
      <c r="G84" s="2">
        <f t="shared" si="10"/>
        <v>-1.2912476987108288E-2</v>
      </c>
      <c r="H84" s="2">
        <f t="shared" si="15"/>
        <v>2.3214689977251153E-3</v>
      </c>
      <c r="I84" s="2">
        <f t="shared" si="11"/>
        <v>0.97449388778401147</v>
      </c>
      <c r="J84" s="2">
        <f t="shared" si="12"/>
        <v>4.5252935972538667E-3</v>
      </c>
      <c r="K84" s="2">
        <f t="shared" si="16"/>
        <v>48.724694389200572</v>
      </c>
      <c r="L84" s="2">
        <f t="shared" si="16"/>
        <v>0.22626467986269333</v>
      </c>
      <c r="M84" s="2">
        <f t="shared" si="17"/>
        <v>48.725219743233041</v>
      </c>
    </row>
    <row r="85" spans="1:13">
      <c r="A85">
        <v>24908500</v>
      </c>
      <c r="B85">
        <v>1.3285388E-2</v>
      </c>
      <c r="C85">
        <v>169.37025128799999</v>
      </c>
      <c r="D85" s="2">
        <f t="shared" si="9"/>
        <v>24.9085</v>
      </c>
      <c r="E85" s="2">
        <f t="shared" si="13"/>
        <v>1.026928531995835</v>
      </c>
      <c r="F85" s="2">
        <f t="shared" si="14"/>
        <v>2.9560685399057665</v>
      </c>
      <c r="G85" s="2">
        <f t="shared" si="10"/>
        <v>-1.3057406845785801E-2</v>
      </c>
      <c r="H85" s="2">
        <f t="shared" si="15"/>
        <v>2.4506449710576428E-3</v>
      </c>
      <c r="I85" s="2">
        <f t="shared" si="11"/>
        <v>0.9742102302070369</v>
      </c>
      <c r="J85" s="2">
        <f t="shared" si="12"/>
        <v>4.7757297264437362E-3</v>
      </c>
      <c r="K85" s="2">
        <f t="shared" si="16"/>
        <v>48.710511510351843</v>
      </c>
      <c r="L85" s="2">
        <f t="shared" si="16"/>
        <v>0.2387864863221868</v>
      </c>
      <c r="M85" s="2">
        <f t="shared" si="17"/>
        <v>48.711096791041051</v>
      </c>
    </row>
    <row r="86" spans="1:13">
      <c r="A86">
        <v>25208000</v>
      </c>
      <c r="B86">
        <v>1.3439223E-2</v>
      </c>
      <c r="C86">
        <v>169.13878975899999</v>
      </c>
      <c r="D86" s="2">
        <f t="shared" si="9"/>
        <v>25.207999999999998</v>
      </c>
      <c r="E86" s="2">
        <f t="shared" si="13"/>
        <v>1.0272445921494404</v>
      </c>
      <c r="F86" s="2">
        <f t="shared" si="14"/>
        <v>2.9520287741330158</v>
      </c>
      <c r="G86" s="2">
        <f t="shared" si="10"/>
        <v>-1.3198479572452466E-2</v>
      </c>
      <c r="H86" s="2">
        <f t="shared" si="15"/>
        <v>2.5323609180533399E-3</v>
      </c>
      <c r="I86" s="2">
        <f t="shared" si="11"/>
        <v>0.97393457123155602</v>
      </c>
      <c r="J86" s="2">
        <f t="shared" si="12"/>
        <v>4.9335987605217463E-3</v>
      </c>
      <c r="K86" s="2">
        <f t="shared" si="16"/>
        <v>48.6967285615778</v>
      </c>
      <c r="L86" s="2">
        <f t="shared" si="16"/>
        <v>0.24667993802608731</v>
      </c>
      <c r="M86" s="2">
        <f t="shared" si="17"/>
        <v>48.697353353050019</v>
      </c>
    </row>
    <row r="87" spans="1:13">
      <c r="A87">
        <v>25507500</v>
      </c>
      <c r="B87">
        <v>1.3644069999999999E-2</v>
      </c>
      <c r="C87">
        <v>168.66203869200001</v>
      </c>
      <c r="D87" s="2">
        <f t="shared" si="9"/>
        <v>25.5075</v>
      </c>
      <c r="E87" s="2">
        <f t="shared" si="13"/>
        <v>1.0276656115404508</v>
      </c>
      <c r="F87" s="2">
        <f t="shared" si="14"/>
        <v>2.9437078983014704</v>
      </c>
      <c r="G87" s="2">
        <f t="shared" si="10"/>
        <v>-1.3377800778882841E-2</v>
      </c>
      <c r="H87" s="2">
        <f t="shared" si="15"/>
        <v>2.6823669557727663E-3</v>
      </c>
      <c r="I87" s="2">
        <f t="shared" si="11"/>
        <v>0.97358377675490027</v>
      </c>
      <c r="J87" s="2">
        <f t="shared" si="12"/>
        <v>5.2239904043168157E-3</v>
      </c>
      <c r="K87" s="2">
        <f t="shared" si="16"/>
        <v>48.679188837745016</v>
      </c>
      <c r="L87" s="2">
        <f t="shared" si="16"/>
        <v>0.26119952021584081</v>
      </c>
      <c r="M87" s="2">
        <f t="shared" si="17"/>
        <v>48.679889596117611</v>
      </c>
    </row>
    <row r="88" spans="1:13">
      <c r="A88">
        <v>25807000</v>
      </c>
      <c r="B88">
        <v>1.3824987E-2</v>
      </c>
      <c r="C88">
        <v>168.259416179</v>
      </c>
      <c r="D88" s="2">
        <f t="shared" si="9"/>
        <v>25.806999999999999</v>
      </c>
      <c r="E88" s="2">
        <f t="shared" si="13"/>
        <v>1.0280375933637653</v>
      </c>
      <c r="F88" s="2">
        <f t="shared" si="14"/>
        <v>2.9366808098069668</v>
      </c>
      <c r="G88" s="2">
        <f t="shared" si="10"/>
        <v>-1.3535753429811257E-2</v>
      </c>
      <c r="H88" s="2">
        <f t="shared" si="15"/>
        <v>2.8131200894241639E-3</v>
      </c>
      <c r="I88" s="2">
        <f t="shared" si="11"/>
        <v>0.97327483118868885</v>
      </c>
      <c r="J88" s="2">
        <f t="shared" si="12"/>
        <v>5.4769247663806215E-3</v>
      </c>
      <c r="K88" s="2">
        <f t="shared" si="16"/>
        <v>48.663741559434442</v>
      </c>
      <c r="L88" s="2">
        <f t="shared" si="16"/>
        <v>0.2738462383190311</v>
      </c>
      <c r="M88" s="2">
        <f t="shared" si="17"/>
        <v>48.664512062956803</v>
      </c>
    </row>
    <row r="89" spans="1:13">
      <c r="A89">
        <v>26106500</v>
      </c>
      <c r="B89">
        <v>1.4013202000000001E-2</v>
      </c>
      <c r="C89">
        <v>167.69768479999999</v>
      </c>
      <c r="D89" s="2">
        <f t="shared" si="9"/>
        <v>26.1065</v>
      </c>
      <c r="E89" s="2">
        <f t="shared" si="13"/>
        <v>1.0284247254190921</v>
      </c>
      <c r="F89" s="2">
        <f t="shared" si="14"/>
        <v>2.9268767477316482</v>
      </c>
      <c r="G89" s="2">
        <f t="shared" si="10"/>
        <v>-1.369141635950869E-2</v>
      </c>
      <c r="H89" s="2">
        <f t="shared" si="15"/>
        <v>2.9857910783210916E-3</v>
      </c>
      <c r="I89" s="2">
        <f t="shared" si="11"/>
        <v>0.97296989632458997</v>
      </c>
      <c r="J89" s="2">
        <f t="shared" si="12"/>
        <v>5.8113108379649458E-3</v>
      </c>
      <c r="K89" s="2">
        <f t="shared" si="16"/>
        <v>48.648494816229501</v>
      </c>
      <c r="L89" s="2">
        <f t="shared" si="16"/>
        <v>0.29056554189824729</v>
      </c>
      <c r="M89" s="2">
        <f t="shared" si="17"/>
        <v>48.649362546891062</v>
      </c>
    </row>
    <row r="90" spans="1:13">
      <c r="A90">
        <v>26406000</v>
      </c>
      <c r="B90">
        <v>1.4154712E-2</v>
      </c>
      <c r="C90">
        <v>167.32860248</v>
      </c>
      <c r="D90" s="2">
        <f t="shared" si="9"/>
        <v>26.405999999999999</v>
      </c>
      <c r="E90" s="2">
        <f t="shared" si="13"/>
        <v>1.0287158891406092</v>
      </c>
      <c r="F90" s="2">
        <f t="shared" si="14"/>
        <v>2.9204350460367494</v>
      </c>
      <c r="G90" s="2">
        <f t="shared" si="10"/>
        <v>-1.380996225850651E-2</v>
      </c>
      <c r="H90" s="2">
        <f t="shared" si="15"/>
        <v>3.1049660580382823E-3</v>
      </c>
      <c r="I90" s="2">
        <f t="shared" si="11"/>
        <v>0.97273780563074785</v>
      </c>
      <c r="J90" s="2">
        <f t="shared" si="12"/>
        <v>6.0418462590827622E-3</v>
      </c>
      <c r="K90" s="2">
        <f t="shared" si="16"/>
        <v>48.63689028153739</v>
      </c>
      <c r="L90" s="2">
        <f t="shared" si="16"/>
        <v>0.30209231295413813</v>
      </c>
      <c r="M90" s="2">
        <f t="shared" si="17"/>
        <v>48.637828446836032</v>
      </c>
    </row>
    <row r="91" spans="1:13">
      <c r="A91">
        <v>26705500</v>
      </c>
      <c r="B91">
        <v>1.4398891E-2</v>
      </c>
      <c r="C91">
        <v>166.90365441599999</v>
      </c>
      <c r="D91" s="2">
        <f t="shared" si="9"/>
        <v>26.705500000000001</v>
      </c>
      <c r="E91" s="2">
        <f t="shared" si="13"/>
        <v>1.029218495938198</v>
      </c>
      <c r="F91" s="2">
        <f t="shared" si="14"/>
        <v>2.9130183031699737</v>
      </c>
      <c r="G91" s="2">
        <f t="shared" si="10"/>
        <v>-1.4024381913920468E-2</v>
      </c>
      <c r="H91" s="2">
        <f t="shared" si="15"/>
        <v>3.2626329800303179E-3</v>
      </c>
      <c r="I91" s="2">
        <f t="shared" si="11"/>
        <v>0.97231874415683084</v>
      </c>
      <c r="J91" s="2">
        <f t="shared" si="12"/>
        <v>6.3459540979403312E-3</v>
      </c>
      <c r="K91" s="2">
        <f t="shared" si="16"/>
        <v>48.61593720784154</v>
      </c>
      <c r="L91" s="2">
        <f t="shared" si="16"/>
        <v>0.31729770489701659</v>
      </c>
      <c r="M91" s="2">
        <f t="shared" si="17"/>
        <v>48.616972637447553</v>
      </c>
    </row>
    <row r="92" spans="1:13">
      <c r="A92">
        <v>27005000</v>
      </c>
      <c r="B92">
        <v>1.4544313999999999E-2</v>
      </c>
      <c r="C92">
        <v>166.46038593200001</v>
      </c>
      <c r="D92" s="2">
        <f t="shared" si="9"/>
        <v>27.004999999999999</v>
      </c>
      <c r="E92" s="2">
        <f t="shared" si="13"/>
        <v>1.0295179462793216</v>
      </c>
      <c r="F92" s="2">
        <f t="shared" si="14"/>
        <v>2.9052818086538497</v>
      </c>
      <c r="G92" s="2">
        <f t="shared" si="10"/>
        <v>-1.4140102567954758E-2</v>
      </c>
      <c r="H92" s="2">
        <f t="shared" si="15"/>
        <v>3.405079896025238E-3</v>
      </c>
      <c r="I92" s="2">
        <f t="shared" si="11"/>
        <v>0.97209187191545599</v>
      </c>
      <c r="J92" s="2">
        <f t="shared" si="12"/>
        <v>6.6215016733589174E-3</v>
      </c>
      <c r="K92" s="2">
        <f t="shared" si="16"/>
        <v>48.604593595772798</v>
      </c>
      <c r="L92" s="2">
        <f t="shared" si="16"/>
        <v>0.33107508366794586</v>
      </c>
      <c r="M92" s="2">
        <f t="shared" si="17"/>
        <v>48.605721158329331</v>
      </c>
    </row>
    <row r="93" spans="1:13">
      <c r="A93">
        <v>27304500</v>
      </c>
      <c r="B93">
        <v>1.4742198999999999E-2</v>
      </c>
      <c r="C93">
        <v>166.01074983300001</v>
      </c>
      <c r="D93" s="2">
        <f t="shared" si="9"/>
        <v>27.304500000000001</v>
      </c>
      <c r="E93" s="2">
        <f t="shared" si="13"/>
        <v>1.0299255666588729</v>
      </c>
      <c r="F93" s="2">
        <f t="shared" si="14"/>
        <v>2.8974341782904767</v>
      </c>
      <c r="G93" s="2">
        <f t="shared" si="10"/>
        <v>-1.4304961573131752E-2</v>
      </c>
      <c r="H93" s="2">
        <f t="shared" si="15"/>
        <v>3.5637768935253122E-3</v>
      </c>
      <c r="I93" s="2">
        <f t="shared" si="11"/>
        <v>0.97176922767985174</v>
      </c>
      <c r="J93" s="2">
        <f t="shared" si="12"/>
        <v>6.9278430838702566E-3</v>
      </c>
      <c r="K93" s="2">
        <f t="shared" si="16"/>
        <v>48.588461383992588</v>
      </c>
      <c r="L93" s="2">
        <f t="shared" si="16"/>
        <v>0.34639215419351282</v>
      </c>
      <c r="M93" s="2">
        <f t="shared" si="17"/>
        <v>48.589696101007114</v>
      </c>
    </row>
    <row r="94" spans="1:13">
      <c r="A94">
        <v>27604000</v>
      </c>
      <c r="B94">
        <v>1.4952969999999999E-2</v>
      </c>
      <c r="C94">
        <v>165.54022653300001</v>
      </c>
      <c r="D94" s="2">
        <f t="shared" si="9"/>
        <v>27.603999999999999</v>
      </c>
      <c r="E94" s="2">
        <f t="shared" si="13"/>
        <v>1.0303599108359323</v>
      </c>
      <c r="F94" s="2">
        <f t="shared" si="14"/>
        <v>2.8892219974981277</v>
      </c>
      <c r="G94" s="2">
        <f t="shared" si="10"/>
        <v>-1.4479307609017745E-2</v>
      </c>
      <c r="H94" s="2">
        <f t="shared" si="15"/>
        <v>3.733759899128599E-3</v>
      </c>
      <c r="I94" s="2">
        <f t="shared" si="11"/>
        <v>0.97142799627208287</v>
      </c>
      <c r="J94" s="2">
        <f t="shared" si="12"/>
        <v>7.2557801241393384E-3</v>
      </c>
      <c r="K94" s="2">
        <f t="shared" si="16"/>
        <v>48.571399813604145</v>
      </c>
      <c r="L94" s="2">
        <f t="shared" si="16"/>
        <v>0.36278900620696691</v>
      </c>
      <c r="M94" s="2">
        <f t="shared" si="17"/>
        <v>48.572754664688404</v>
      </c>
    </row>
    <row r="95" spans="1:13">
      <c r="A95">
        <v>27903500</v>
      </c>
      <c r="B95">
        <v>1.5157873000000001E-2</v>
      </c>
      <c r="C95">
        <v>165.05063247000001</v>
      </c>
      <c r="D95" s="2">
        <f t="shared" si="9"/>
        <v>27.903500000000001</v>
      </c>
      <c r="E95" s="2">
        <f t="shared" si="13"/>
        <v>1.0307823408126813</v>
      </c>
      <c r="F95" s="2">
        <f t="shared" si="14"/>
        <v>2.8806769691005614</v>
      </c>
      <c r="G95" s="2">
        <f t="shared" si="10"/>
        <v>-1.4644842182196846E-2</v>
      </c>
      <c r="H95" s="2">
        <f t="shared" si="15"/>
        <v>3.9102060486216001E-3</v>
      </c>
      <c r="I95" s="2">
        <f t="shared" si="11"/>
        <v>0.97110379340300734</v>
      </c>
      <c r="J95" s="2">
        <f t="shared" si="12"/>
        <v>7.5961771597331217E-3</v>
      </c>
      <c r="K95" s="2">
        <f t="shared" si="16"/>
        <v>48.555189670150369</v>
      </c>
      <c r="L95" s="2">
        <f t="shared" si="16"/>
        <v>0.37980885798665609</v>
      </c>
      <c r="M95" s="2">
        <f t="shared" si="17"/>
        <v>48.556675119625751</v>
      </c>
    </row>
    <row r="96" spans="1:13">
      <c r="A96">
        <v>28203000</v>
      </c>
      <c r="B96">
        <v>1.5320197000000001E-2</v>
      </c>
      <c r="C96">
        <v>164.51457460699999</v>
      </c>
      <c r="D96" s="2">
        <f t="shared" si="9"/>
        <v>28.202999999999999</v>
      </c>
      <c r="E96" s="2">
        <f t="shared" si="13"/>
        <v>1.0311171143214766</v>
      </c>
      <c r="F96" s="2">
        <f t="shared" si="14"/>
        <v>2.8713209944100062</v>
      </c>
      <c r="G96" s="2">
        <f t="shared" si="10"/>
        <v>-1.4764049348242601E-2</v>
      </c>
      <c r="H96" s="2">
        <f t="shared" si="15"/>
        <v>4.0903890965855857E-3</v>
      </c>
      <c r="I96" s="2">
        <f t="shared" si="11"/>
        <v>0.97086949017681889</v>
      </c>
      <c r="J96" s="2">
        <f t="shared" si="12"/>
        <v>7.9443325555238475E-3</v>
      </c>
      <c r="K96" s="2">
        <f t="shared" si="16"/>
        <v>48.543474508840944</v>
      </c>
      <c r="L96" s="2">
        <f t="shared" si="16"/>
        <v>0.39721662777619238</v>
      </c>
      <c r="M96" s="2">
        <f t="shared" si="17"/>
        <v>48.54509963363833</v>
      </c>
    </row>
    <row r="97" spans="1:13">
      <c r="A97">
        <v>28502500</v>
      </c>
      <c r="B97">
        <v>1.5502393E-2</v>
      </c>
      <c r="C97">
        <v>164.11516164</v>
      </c>
      <c r="D97" s="2">
        <f t="shared" si="9"/>
        <v>28.502500000000001</v>
      </c>
      <c r="E97" s="2">
        <f t="shared" si="13"/>
        <v>1.0314930029078273</v>
      </c>
      <c r="F97" s="2">
        <f t="shared" si="14"/>
        <v>2.8643499230606966</v>
      </c>
      <c r="G97" s="2">
        <f t="shared" si="10"/>
        <v>-1.4910415072585708E-2</v>
      </c>
      <c r="H97" s="2">
        <f t="shared" si="15"/>
        <v>4.2430780206894536E-3</v>
      </c>
      <c r="I97" s="2">
        <f t="shared" si="11"/>
        <v>0.97058283540240964</v>
      </c>
      <c r="J97" s="2">
        <f t="shared" si="12"/>
        <v>8.238497302489373E-3</v>
      </c>
      <c r="K97" s="2">
        <f t="shared" si="16"/>
        <v>48.529141770120482</v>
      </c>
      <c r="L97" s="2">
        <f t="shared" si="16"/>
        <v>0.41192486512446863</v>
      </c>
      <c r="M97" s="2">
        <f t="shared" si="17"/>
        <v>48.530889988119526</v>
      </c>
    </row>
    <row r="98" spans="1:13">
      <c r="A98">
        <v>28802000</v>
      </c>
      <c r="B98">
        <v>1.5703044999999999E-2</v>
      </c>
      <c r="C98">
        <v>163.796788513</v>
      </c>
      <c r="D98" s="2">
        <f t="shared" si="9"/>
        <v>28.802</v>
      </c>
      <c r="E98" s="2">
        <f t="shared" si="13"/>
        <v>1.031907129083824</v>
      </c>
      <c r="F98" s="2">
        <f t="shared" si="14"/>
        <v>2.8587932637446767</v>
      </c>
      <c r="G98" s="2">
        <f t="shared" si="10"/>
        <v>-1.5079289375631169E-2</v>
      </c>
      <c r="H98" s="2">
        <f t="shared" si="15"/>
        <v>4.3818551091976878E-3</v>
      </c>
      <c r="I98" s="2">
        <f t="shared" si="11"/>
        <v>0.97025272091445514</v>
      </c>
      <c r="J98" s="2">
        <f t="shared" si="12"/>
        <v>8.5051109227733124E-3</v>
      </c>
      <c r="K98" s="2">
        <f t="shared" si="16"/>
        <v>48.512636045722758</v>
      </c>
      <c r="L98" s="2">
        <f t="shared" si="16"/>
        <v>0.42525554613866562</v>
      </c>
      <c r="M98" s="2">
        <f t="shared" si="17"/>
        <v>48.514499877709554</v>
      </c>
    </row>
    <row r="99" spans="1:13">
      <c r="A99">
        <v>29101500</v>
      </c>
      <c r="B99">
        <v>1.5874896999999999E-2</v>
      </c>
      <c r="C99">
        <v>163.37864287100001</v>
      </c>
      <c r="D99" s="2">
        <f t="shared" si="9"/>
        <v>29.101500000000001</v>
      </c>
      <c r="E99" s="2">
        <f t="shared" si="13"/>
        <v>1.0322619491192879</v>
      </c>
      <c r="F99" s="2">
        <f t="shared" si="14"/>
        <v>2.8514952455389113</v>
      </c>
      <c r="G99" s="2">
        <f t="shared" si="10"/>
        <v>-1.5211580572320048E-2</v>
      </c>
      <c r="H99" s="2">
        <f t="shared" si="15"/>
        <v>4.5409438724151006E-3</v>
      </c>
      <c r="I99" s="2">
        <f t="shared" si="11"/>
        <v>0.969993275622274</v>
      </c>
      <c r="J99" s="2">
        <f t="shared" si="12"/>
        <v>8.8115906721561096E-3</v>
      </c>
      <c r="K99" s="2">
        <f t="shared" si="16"/>
        <v>48.499663781113696</v>
      </c>
      <c r="L99" s="2">
        <f t="shared" si="16"/>
        <v>0.4405795336078055</v>
      </c>
      <c r="M99" s="2">
        <f t="shared" si="17"/>
        <v>48.501664891078796</v>
      </c>
    </row>
    <row r="100" spans="1:13">
      <c r="A100">
        <v>29401000</v>
      </c>
      <c r="B100">
        <v>1.6087978999999999E-2</v>
      </c>
      <c r="C100">
        <v>162.955949027</v>
      </c>
      <c r="D100" s="2">
        <f t="shared" si="9"/>
        <v>29.401</v>
      </c>
      <c r="E100" s="2">
        <f t="shared" si="13"/>
        <v>1.0327020681862367</v>
      </c>
      <c r="F100" s="2">
        <f t="shared" si="14"/>
        <v>2.8441178462332002</v>
      </c>
      <c r="G100" s="2">
        <f t="shared" si="10"/>
        <v>-1.5381389941063243E-2</v>
      </c>
      <c r="H100" s="2">
        <f t="shared" si="15"/>
        <v>4.7154969818036631E-3</v>
      </c>
      <c r="I100" s="2">
        <f t="shared" si="11"/>
        <v>0.96966074626446064</v>
      </c>
      <c r="J100" s="2">
        <f t="shared" si="12"/>
        <v>9.1472321594611092E-3</v>
      </c>
      <c r="K100" s="2">
        <f t="shared" si="16"/>
        <v>48.483037313223029</v>
      </c>
      <c r="L100" s="2">
        <f t="shared" si="16"/>
        <v>0.45736160797305547</v>
      </c>
      <c r="M100" s="2">
        <f t="shared" si="17"/>
        <v>48.485194510858918</v>
      </c>
    </row>
    <row r="101" spans="1:13">
      <c r="A101">
        <v>29700500</v>
      </c>
      <c r="B101">
        <v>1.6268746000000001E-2</v>
      </c>
      <c r="C101">
        <v>162.579174432</v>
      </c>
      <c r="D101" s="2">
        <f t="shared" si="9"/>
        <v>29.700500000000002</v>
      </c>
      <c r="E101" s="2">
        <f t="shared" si="13"/>
        <v>1.0330755903786706</v>
      </c>
      <c r="F101" s="2">
        <f t="shared" si="14"/>
        <v>2.8375418890125821</v>
      </c>
      <c r="G101" s="2">
        <f t="shared" si="10"/>
        <v>-1.55225241907827E-2</v>
      </c>
      <c r="H101" s="2">
        <f t="shared" si="15"/>
        <v>4.8706610597620027E-3</v>
      </c>
      <c r="I101" s="2">
        <f t="shared" si="11"/>
        <v>0.96938418018618433</v>
      </c>
      <c r="J101" s="2">
        <f t="shared" si="12"/>
        <v>9.4455835391614711E-3</v>
      </c>
      <c r="K101" s="2">
        <f t="shared" si="16"/>
        <v>48.469209009309218</v>
      </c>
      <c r="L101" s="2">
        <f t="shared" si="16"/>
        <v>0.47227917695807353</v>
      </c>
      <c r="M101" s="2">
        <f t="shared" si="17"/>
        <v>48.471509875483456</v>
      </c>
    </row>
    <row r="102" spans="1:13">
      <c r="A102">
        <v>30000000</v>
      </c>
      <c r="B102">
        <v>1.6504010999999999E-2</v>
      </c>
      <c r="C102">
        <v>162.313023896</v>
      </c>
      <c r="D102" s="2">
        <f t="shared" si="9"/>
        <v>30</v>
      </c>
      <c r="E102" s="2">
        <f t="shared" si="13"/>
        <v>1.0335619284360906</v>
      </c>
      <c r="F102" s="2">
        <f t="shared" si="14"/>
        <v>2.8328966858534339</v>
      </c>
      <c r="G102" s="2">
        <f t="shared" si="10"/>
        <v>-1.5723875747169398E-2</v>
      </c>
      <c r="H102" s="2">
        <f t="shared" si="15"/>
        <v>5.0141909193506945E-3</v>
      </c>
      <c r="I102" s="2">
        <f t="shared" si="11"/>
        <v>0.96899109050784504</v>
      </c>
      <c r="J102" s="2">
        <f t="shared" si="12"/>
        <v>9.720060227041848E-3</v>
      </c>
      <c r="K102" s="2">
        <f t="shared" si="16"/>
        <v>48.449554525392251</v>
      </c>
      <c r="L102" s="2">
        <f t="shared" si="16"/>
        <v>0.4860030113520924</v>
      </c>
      <c r="M102" s="2">
        <f t="shared" si="17"/>
        <v>48.45199203991514</v>
      </c>
    </row>
  </sheetData>
  <phoneticPr fontId="18"/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case8-1</vt:lpstr>
      <vt:lpstr>2nd-try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福森栄次</dc:creator>
  <cp:lastModifiedBy>福森栄次</cp:lastModifiedBy>
  <dcterms:created xsi:type="dcterms:W3CDTF">2023-01-19T03:01:53Z</dcterms:created>
  <dcterms:modified xsi:type="dcterms:W3CDTF">2023-01-22T09:01:25Z</dcterms:modified>
</cp:coreProperties>
</file>